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96BB8E86-6DCA-4292-9FF0-967C709329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9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2" l="1"/>
  <c r="G37" i="2"/>
  <c r="H37" i="2" s="1"/>
  <c r="E37" i="2"/>
  <c r="D37" i="2"/>
  <c r="L36" i="2"/>
  <c r="K36" i="2"/>
  <c r="J36" i="2"/>
  <c r="H36" i="2"/>
  <c r="F36" i="2"/>
  <c r="C36" i="2"/>
  <c r="B36" i="2"/>
  <c r="A36" i="2"/>
  <c r="L35" i="2"/>
  <c r="K35" i="2"/>
  <c r="J35" i="2"/>
  <c r="H35" i="2"/>
  <c r="F35" i="2"/>
  <c r="C35" i="2"/>
  <c r="B35" i="2"/>
  <c r="A35" i="2"/>
  <c r="L34" i="2"/>
  <c r="K34" i="2"/>
  <c r="J34" i="2"/>
  <c r="H34" i="2"/>
  <c r="F34" i="2"/>
  <c r="C34" i="2"/>
  <c r="B34" i="2"/>
  <c r="A34" i="2"/>
  <c r="L33" i="2"/>
  <c r="K33" i="2"/>
  <c r="J33" i="2"/>
  <c r="H33" i="2"/>
  <c r="F33" i="2"/>
  <c r="C33" i="2"/>
  <c r="B33" i="2"/>
  <c r="A33" i="2"/>
  <c r="L32" i="2"/>
  <c r="K32" i="2"/>
  <c r="J32" i="2"/>
  <c r="H32" i="2"/>
  <c r="F32" i="2"/>
  <c r="C32" i="2"/>
  <c r="B32" i="2"/>
  <c r="A32" i="2"/>
  <c r="L31" i="2"/>
  <c r="K31" i="2"/>
  <c r="J31" i="2"/>
  <c r="H31" i="2"/>
  <c r="F31" i="2"/>
  <c r="C31" i="2"/>
  <c r="B31" i="2"/>
  <c r="A31" i="2"/>
  <c r="L30" i="2"/>
  <c r="K30" i="2"/>
  <c r="J30" i="2"/>
  <c r="H30" i="2"/>
  <c r="F30" i="2"/>
  <c r="C30" i="2"/>
  <c r="B30" i="2"/>
  <c r="A30" i="2"/>
  <c r="L29" i="2"/>
  <c r="K29" i="2"/>
  <c r="J29" i="2"/>
  <c r="H29" i="2"/>
  <c r="F29" i="2"/>
  <c r="C29" i="2"/>
  <c r="B29" i="2"/>
  <c r="A29" i="2"/>
  <c r="L28" i="2"/>
  <c r="K28" i="2"/>
  <c r="J28" i="2"/>
  <c r="H28" i="2"/>
  <c r="F28" i="2"/>
  <c r="C28" i="2"/>
  <c r="B28" i="2"/>
  <c r="A28" i="2"/>
  <c r="L27" i="2"/>
  <c r="K27" i="2"/>
  <c r="J27" i="2"/>
  <c r="H27" i="2"/>
  <c r="F27" i="2"/>
  <c r="C27" i="2"/>
  <c r="B27" i="2"/>
  <c r="A27" i="2"/>
  <c r="L26" i="2"/>
  <c r="K26" i="2"/>
  <c r="J26" i="2"/>
  <c r="H26" i="2"/>
  <c r="F26" i="2"/>
  <c r="C26" i="2"/>
  <c r="B26" i="2"/>
  <c r="A26" i="2"/>
  <c r="L25" i="2"/>
  <c r="K25" i="2"/>
  <c r="J25" i="2"/>
  <c r="H25" i="2"/>
  <c r="F25" i="2"/>
  <c r="C25" i="2"/>
  <c r="B25" i="2"/>
  <c r="A25" i="2"/>
  <c r="L24" i="2"/>
  <c r="K24" i="2"/>
  <c r="J24" i="2"/>
  <c r="H24" i="2"/>
  <c r="F24" i="2"/>
  <c r="C24" i="2"/>
  <c r="B24" i="2"/>
  <c r="A24" i="2"/>
  <c r="L23" i="2"/>
  <c r="K23" i="2"/>
  <c r="J23" i="2"/>
  <c r="H23" i="2"/>
  <c r="F23" i="2"/>
  <c r="C23" i="2"/>
  <c r="B23" i="2"/>
  <c r="A23" i="2"/>
  <c r="L22" i="2"/>
  <c r="K22" i="2"/>
  <c r="J22" i="2"/>
  <c r="H22" i="2"/>
  <c r="F22" i="2"/>
  <c r="C22" i="2"/>
  <c r="B22" i="2"/>
  <c r="A22" i="2"/>
  <c r="L21" i="2"/>
  <c r="K21" i="2"/>
  <c r="J21" i="2"/>
  <c r="H21" i="2"/>
  <c r="F21" i="2"/>
  <c r="C21" i="2"/>
  <c r="B21" i="2"/>
  <c r="A21" i="2"/>
  <c r="L20" i="2"/>
  <c r="K20" i="2"/>
  <c r="J20" i="2"/>
  <c r="H20" i="2"/>
  <c r="F20" i="2"/>
  <c r="C20" i="2"/>
  <c r="B20" i="2"/>
  <c r="A20" i="2"/>
  <c r="L19" i="2"/>
  <c r="K19" i="2"/>
  <c r="J19" i="2"/>
  <c r="H19" i="2"/>
  <c r="F19" i="2"/>
  <c r="C19" i="2"/>
  <c r="B19" i="2"/>
  <c r="A19" i="2"/>
  <c r="L18" i="2"/>
  <c r="K18" i="2"/>
  <c r="J18" i="2"/>
  <c r="H18" i="2"/>
  <c r="F18" i="2"/>
  <c r="C18" i="2"/>
  <c r="B18" i="2"/>
  <c r="A18" i="2"/>
  <c r="L17" i="2"/>
  <c r="K17" i="2"/>
  <c r="J17" i="2"/>
  <c r="H17" i="2"/>
  <c r="F17" i="2"/>
  <c r="C17" i="2"/>
  <c r="B17" i="2"/>
  <c r="A17" i="2"/>
  <c r="L16" i="2"/>
  <c r="K16" i="2"/>
  <c r="J16" i="2"/>
  <c r="H16" i="2"/>
  <c r="F16" i="2"/>
  <c r="C16" i="2"/>
  <c r="B16" i="2"/>
  <c r="A16" i="2"/>
  <c r="L15" i="2"/>
  <c r="K15" i="2"/>
  <c r="J15" i="2"/>
  <c r="H15" i="2"/>
  <c r="F15" i="2"/>
  <c r="C15" i="2"/>
  <c r="B15" i="2"/>
  <c r="A15" i="2"/>
  <c r="L14" i="2"/>
  <c r="K14" i="2"/>
  <c r="J14" i="2"/>
  <c r="H14" i="2"/>
  <c r="F14" i="2"/>
  <c r="C14" i="2"/>
  <c r="B14" i="2"/>
  <c r="A14" i="2"/>
  <c r="L13" i="2"/>
  <c r="K13" i="2"/>
  <c r="J13" i="2"/>
  <c r="H13" i="2"/>
  <c r="F13" i="2"/>
  <c r="C13" i="2"/>
  <c r="B13" i="2"/>
  <c r="A13" i="2"/>
  <c r="L12" i="2"/>
  <c r="K12" i="2"/>
  <c r="J12" i="2"/>
  <c r="H12" i="2"/>
  <c r="F12" i="2"/>
  <c r="C12" i="2"/>
  <c r="B12" i="2"/>
  <c r="A12" i="2"/>
  <c r="L11" i="2"/>
  <c r="K11" i="2"/>
  <c r="J11" i="2"/>
  <c r="H11" i="2"/>
  <c r="F11" i="2"/>
  <c r="C11" i="2"/>
  <c r="B11" i="2"/>
  <c r="A11" i="2"/>
  <c r="L10" i="2"/>
  <c r="K10" i="2"/>
  <c r="K37" i="2" s="1"/>
  <c r="J10" i="2"/>
  <c r="H10" i="2"/>
  <c r="F10" i="2"/>
  <c r="F37" i="2" s="1"/>
  <c r="C10" i="2"/>
  <c r="B10" i="2"/>
  <c r="A10" i="2"/>
  <c r="F3" i="2"/>
  <c r="E3" i="2"/>
  <c r="F2" i="2"/>
  <c r="E2" i="2"/>
  <c r="J37" i="2" l="1"/>
  <c r="L37" i="2"/>
</calcChain>
</file>

<file path=xl/sharedStrings.xml><?xml version="1.0" encoding="utf-8"?>
<sst xmlns="http://schemas.openxmlformats.org/spreadsheetml/2006/main" count="18" uniqueCount="13">
  <si>
    <t>CAKUPAN PELAYANAN KESEHATAN USIA LANJUT MENURUT JENIS KELAMIN, KECAMATAN, DAN PUSKESMAS</t>
  </si>
  <si>
    <t>NO</t>
  </si>
  <si>
    <t>KECAMATAN</t>
  </si>
  <si>
    <t>PUSKESMAS</t>
  </si>
  <si>
    <t>USIA LANJUT (60TAHUN+)</t>
  </si>
  <si>
    <t>JUMLAH</t>
  </si>
  <si>
    <t>MENDAPAT SKRINING KESEHATAN SESUAI STANDAR</t>
  </si>
  <si>
    <t>L</t>
  </si>
  <si>
    <t>P</t>
  </si>
  <si>
    <t>L+P</t>
  </si>
  <si>
    <t>%</t>
  </si>
  <si>
    <t>JUMLAH (KAB/KOTA)</t>
  </si>
  <si>
    <t>Sumber : Dinas Kesehatan Kota Balikpapan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</si>
</sst>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_);\(0.0\)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0"/>
      <name val="Calibri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4" fillId="0" borderId="4" xfId="1" applyFont="1" applyBorder="1"/>
    <xf numFmtId="0" fontId="2" fillId="0" borderId="3" xfId="1" applyFont="1" applyBorder="1" applyAlignment="1">
      <alignment vertical="center"/>
    </xf>
    <xf numFmtId="0" fontId="4" fillId="0" borderId="2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2" fillId="0" borderId="8" xfId="1" applyFont="1" applyBorder="1" applyAlignment="1">
      <alignment horizontal="center" vertical="center"/>
    </xf>
    <xf numFmtId="0" fontId="4" fillId="0" borderId="9" xfId="1" applyFont="1" applyBorder="1"/>
    <xf numFmtId="0" fontId="4" fillId="0" borderId="10" xfId="1" applyFont="1" applyBorder="1"/>
    <xf numFmtId="0" fontId="2" fillId="0" borderId="8" xfId="1" applyFont="1" applyBorder="1" applyAlignment="1">
      <alignment horizontal="center" vertical="center" wrapText="1"/>
    </xf>
    <xf numFmtId="0" fontId="4" fillId="0" borderId="11" xfId="1" applyFont="1" applyBorder="1"/>
    <xf numFmtId="0" fontId="2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2" xfId="1" applyFont="1" applyBorder="1"/>
    <xf numFmtId="164" fontId="2" fillId="0" borderId="12" xfId="1" applyNumberFormat="1" applyFont="1" applyBorder="1" applyAlignment="1">
      <alignment horizontal="right"/>
    </xf>
    <xf numFmtId="37" fontId="2" fillId="0" borderId="12" xfId="1" applyNumberFormat="1" applyFont="1" applyBorder="1" applyAlignment="1">
      <alignment horizontal="right"/>
    </xf>
    <xf numFmtId="165" fontId="2" fillId="0" borderId="12" xfId="1" applyNumberFormat="1" applyFont="1" applyBorder="1" applyAlignment="1">
      <alignment horizontal="right"/>
    </xf>
    <xf numFmtId="164" fontId="2" fillId="2" borderId="12" xfId="1" applyNumberFormat="1" applyFont="1" applyFill="1" applyBorder="1" applyAlignment="1">
      <alignment horizontal="right"/>
    </xf>
    <xf numFmtId="1" fontId="2" fillId="2" borderId="12" xfId="1" applyNumberFormat="1" applyFont="1" applyFill="1" applyBorder="1" applyAlignment="1">
      <alignment horizontal="right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37" fontId="6" fillId="0" borderId="16" xfId="1" applyNumberFormat="1" applyFont="1" applyBorder="1" applyAlignment="1">
      <alignment vertical="center"/>
    </xf>
    <xf numFmtId="165" fontId="6" fillId="0" borderId="16" xfId="1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</cellXfs>
  <cellStyles count="2">
    <cellStyle name="Normal" xfId="0" builtinId="0"/>
    <cellStyle name="Normal 2" xfId="1" xr:uid="{AE6FE93D-1125-4360-A597-42EAC517E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Lampiran%20Tabel%20Profil%20202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Sheet19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Sheet23"/>
      <sheetName val="21"/>
      <sheetName val="22"/>
      <sheetName val="23"/>
      <sheetName val="24"/>
      <sheetName val="25"/>
      <sheetName val="26"/>
      <sheetName val="27"/>
      <sheetName val="19"/>
      <sheetName val="29"/>
      <sheetName val="30"/>
      <sheetName val="31"/>
      <sheetName val="32 PKM KAH"/>
      <sheetName val="32 DINKES"/>
      <sheetName val="34"/>
      <sheetName val="35"/>
      <sheetName val="36"/>
      <sheetName val="37"/>
      <sheetName val="38"/>
      <sheetName val="40"/>
      <sheetName val="39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kasus"/>
      <sheetName val="kasus by jk"/>
      <sheetName val="sepsimen dan lab"/>
      <sheetName val="DO covid"/>
      <sheetName val="Sheet14"/>
      <sheetName val="Sheet15"/>
      <sheetName val="Sheet16"/>
      <sheetName val="Sheet17"/>
    </sheetNames>
    <sheetDataSet>
      <sheetData sheetId="0"/>
      <sheetData sheetId="1"/>
      <sheetData sheetId="2">
        <row r="5">
          <cell r="E5" t="str">
            <v>KABUPATEN/KOTA</v>
          </cell>
          <cell r="F5" t="str">
            <v>BALIKPAPAN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Balikpapan Timur</v>
          </cell>
          <cell r="C9" t="str">
            <v>Teritip</v>
          </cell>
        </row>
        <row r="10">
          <cell r="A10">
            <v>2</v>
          </cell>
          <cell r="B10" t="str">
            <v>Balikpapan Timur</v>
          </cell>
          <cell r="C10" t="str">
            <v>Lamaru</v>
          </cell>
        </row>
        <row r="11">
          <cell r="A11">
            <v>3</v>
          </cell>
          <cell r="B11" t="str">
            <v>Balikpapan Timur</v>
          </cell>
          <cell r="C11" t="str">
            <v>Manggar Baru</v>
          </cell>
        </row>
        <row r="12">
          <cell r="A12">
            <v>4</v>
          </cell>
          <cell r="B12" t="str">
            <v>Balikpapan Timur</v>
          </cell>
          <cell r="C12" t="str">
            <v>Manggar</v>
          </cell>
        </row>
        <row r="13">
          <cell r="A13">
            <v>5</v>
          </cell>
          <cell r="B13" t="str">
            <v>Balikpapan Selatan</v>
          </cell>
          <cell r="C13" t="str">
            <v>Sepinggan Baru</v>
          </cell>
        </row>
        <row r="14">
          <cell r="A14">
            <v>6</v>
          </cell>
          <cell r="B14" t="str">
            <v>Balikpapan Selatan</v>
          </cell>
          <cell r="C14" t="str">
            <v>Gunung Bahagia</v>
          </cell>
        </row>
        <row r="15">
          <cell r="A15">
            <v>7</v>
          </cell>
          <cell r="B15" t="str">
            <v>Balikpapan Kota</v>
          </cell>
          <cell r="C15" t="str">
            <v>Damai</v>
          </cell>
        </row>
        <row r="16">
          <cell r="A16">
            <v>8</v>
          </cell>
          <cell r="B16" t="str">
            <v>Balikpapan Kota</v>
          </cell>
          <cell r="C16" t="str">
            <v>Klandasan Ilir</v>
          </cell>
        </row>
        <row r="17">
          <cell r="A17">
            <v>9</v>
          </cell>
          <cell r="B17" t="str">
            <v>Balikpapan Kota</v>
          </cell>
          <cell r="C17" t="str">
            <v>Prapatan</v>
          </cell>
        </row>
        <row r="18">
          <cell r="A18">
            <v>10</v>
          </cell>
          <cell r="B18" t="str">
            <v>Balikpapan Kota</v>
          </cell>
          <cell r="C18" t="str">
            <v>Telaga Sari</v>
          </cell>
        </row>
        <row r="19">
          <cell r="A19">
            <v>11</v>
          </cell>
          <cell r="B19" t="str">
            <v>Balikpapan Tengah</v>
          </cell>
          <cell r="C19" t="str">
            <v>Gunung Sari Ilir</v>
          </cell>
        </row>
        <row r="20">
          <cell r="A20">
            <v>12</v>
          </cell>
          <cell r="B20" t="str">
            <v>Balikpapan Tengah</v>
          </cell>
          <cell r="C20" t="str">
            <v>Gunung Sari Ulu</v>
          </cell>
        </row>
        <row r="21">
          <cell r="A21">
            <v>13</v>
          </cell>
          <cell r="B21" t="str">
            <v>Balikpapan Tengah</v>
          </cell>
          <cell r="C21" t="str">
            <v>Mekar Sari</v>
          </cell>
        </row>
        <row r="22">
          <cell r="A22">
            <v>14</v>
          </cell>
          <cell r="B22" t="str">
            <v>Balikpapan Tengah</v>
          </cell>
          <cell r="C22" t="str">
            <v>Karang Jati</v>
          </cell>
        </row>
        <row r="23">
          <cell r="A23">
            <v>15</v>
          </cell>
          <cell r="B23" t="str">
            <v>Balikpapan Tengah</v>
          </cell>
          <cell r="C23" t="str">
            <v>Karang Rejo</v>
          </cell>
        </row>
        <row r="24">
          <cell r="A24">
            <v>16</v>
          </cell>
          <cell r="B24" t="str">
            <v>Balikpapan Tengah</v>
          </cell>
          <cell r="C24" t="str">
            <v>Sumber Rejo</v>
          </cell>
        </row>
        <row r="25">
          <cell r="A25">
            <v>17</v>
          </cell>
          <cell r="B25" t="str">
            <v>Balikpapan Utara</v>
          </cell>
          <cell r="C25" t="str">
            <v>Muara Rapak</v>
          </cell>
        </row>
        <row r="26">
          <cell r="A26">
            <v>18</v>
          </cell>
          <cell r="B26" t="str">
            <v>Balikpapan Utara</v>
          </cell>
          <cell r="C26" t="str">
            <v>Gunung Samarinda</v>
          </cell>
        </row>
        <row r="27">
          <cell r="A27">
            <v>19</v>
          </cell>
          <cell r="B27" t="str">
            <v>Balikpapan Utara</v>
          </cell>
          <cell r="C27" t="str">
            <v>Batu Ampar</v>
          </cell>
        </row>
        <row r="28">
          <cell r="A28">
            <v>20</v>
          </cell>
          <cell r="B28" t="str">
            <v>Balikpapan Utara</v>
          </cell>
          <cell r="C28" t="str">
            <v>Graha Indah</v>
          </cell>
        </row>
        <row r="29">
          <cell r="A29">
            <v>21</v>
          </cell>
          <cell r="B29" t="str">
            <v>Balikpapan Utara</v>
          </cell>
          <cell r="C29" t="str">
            <v>Karang Joang</v>
          </cell>
        </row>
        <row r="30">
          <cell r="A30">
            <v>22</v>
          </cell>
          <cell r="B30" t="str">
            <v>Balikpapan Barat</v>
          </cell>
          <cell r="C30" t="str">
            <v>Margomulyo</v>
          </cell>
        </row>
        <row r="31">
          <cell r="A31">
            <v>23</v>
          </cell>
          <cell r="B31" t="str">
            <v>Balikpapan Barat</v>
          </cell>
          <cell r="C31" t="str">
            <v>Baru Ilir</v>
          </cell>
        </row>
        <row r="32">
          <cell r="A32">
            <v>24</v>
          </cell>
          <cell r="B32" t="str">
            <v>Balikpapan Barat</v>
          </cell>
          <cell r="C32" t="str">
            <v>Margasari</v>
          </cell>
        </row>
        <row r="33">
          <cell r="A33">
            <v>25</v>
          </cell>
          <cell r="B33" t="str">
            <v>Balikpapan Barat</v>
          </cell>
          <cell r="C33" t="str">
            <v>Baru Tengah</v>
          </cell>
        </row>
        <row r="34">
          <cell r="A34">
            <v>26</v>
          </cell>
          <cell r="B34" t="str">
            <v>Balikpapan Barat</v>
          </cell>
          <cell r="C34" t="str">
            <v>Baru Ulu</v>
          </cell>
        </row>
        <row r="35">
          <cell r="A35">
            <v>27</v>
          </cell>
          <cell r="B35" t="str">
            <v>Balikpapan Barat</v>
          </cell>
          <cell r="C35" t="str">
            <v>Kariangau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71F98-D926-413F-B497-CBC0CF8DACE8}">
  <sheetPr>
    <tabColor rgb="FFFF00FF"/>
  </sheetPr>
  <dimension ref="A1:Z998"/>
  <sheetViews>
    <sheetView tabSelected="1" topLeftCell="A16" workbookViewId="0">
      <selection activeCell="M9" sqref="M9"/>
    </sheetView>
  </sheetViews>
  <sheetFormatPr defaultColWidth="13.08984375" defaultRowHeight="15" customHeight="1" x14ac:dyDescent="0.3"/>
  <cols>
    <col min="1" max="1" width="5.1796875" style="2" customWidth="1"/>
    <col min="2" max="2" width="19.7265625" style="2" customWidth="1"/>
    <col min="3" max="3" width="20.7265625" style="2" customWidth="1"/>
    <col min="4" max="12" width="9.7265625" style="2" customWidth="1"/>
    <col min="13" max="13" width="8.26953125" style="2" customWidth="1"/>
    <col min="14" max="26" width="7.26953125" style="2" customWidth="1"/>
    <col min="27" max="16384" width="13.08984375" style="2"/>
  </cols>
  <sheetData>
    <row r="1" spans="1:26" ht="16.5" customHeight="1" x14ac:dyDescent="0.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 x14ac:dyDescent="0.3">
      <c r="A2" s="5"/>
      <c r="B2" s="5"/>
      <c r="C2" s="5"/>
      <c r="D2" s="5"/>
      <c r="E2" s="6" t="str">
        <f>'[1]1'!E5</f>
        <v>KABUPATEN/KOTA</v>
      </c>
      <c r="F2" s="7" t="str">
        <f>'[1]1'!F5</f>
        <v>BALIKPAPAN</v>
      </c>
      <c r="G2" s="8"/>
      <c r="H2" s="8"/>
      <c r="I2" s="8"/>
      <c r="J2" s="8"/>
      <c r="K2" s="8"/>
      <c r="L2" s="8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 x14ac:dyDescent="0.3">
      <c r="A3" s="5"/>
      <c r="B3" s="5"/>
      <c r="C3" s="5"/>
      <c r="D3" s="5"/>
      <c r="E3" s="6" t="str">
        <f>'[1]1'!E6</f>
        <v xml:space="preserve">TAHUN </v>
      </c>
      <c r="F3" s="7">
        <f>'[1]1'!F6</f>
        <v>2021</v>
      </c>
      <c r="G3" s="8"/>
      <c r="H3" s="8"/>
      <c r="I3" s="8"/>
      <c r="J3" s="8"/>
      <c r="K3" s="8"/>
      <c r="L3" s="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thickBot="1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0" t="s">
        <v>1</v>
      </c>
      <c r="B5" s="10" t="s">
        <v>2</v>
      </c>
      <c r="C5" s="10" t="s">
        <v>3</v>
      </c>
      <c r="D5" s="11" t="s">
        <v>4</v>
      </c>
      <c r="E5" s="4"/>
      <c r="F5" s="4"/>
      <c r="G5" s="4"/>
      <c r="H5" s="4"/>
      <c r="I5" s="4"/>
      <c r="J5" s="4"/>
      <c r="K5" s="4"/>
      <c r="L5" s="12"/>
      <c r="M5" s="1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">
      <c r="A6" s="14"/>
      <c r="B6" s="14"/>
      <c r="C6" s="14"/>
      <c r="D6" s="15"/>
      <c r="E6" s="16"/>
      <c r="F6" s="16"/>
      <c r="G6" s="16"/>
      <c r="H6" s="16"/>
      <c r="I6" s="16"/>
      <c r="J6" s="16"/>
      <c r="K6" s="16"/>
      <c r="L6" s="17"/>
      <c r="M6" s="1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3">
      <c r="A7" s="14"/>
      <c r="B7" s="14"/>
      <c r="C7" s="14"/>
      <c r="D7" s="18" t="s">
        <v>5</v>
      </c>
      <c r="E7" s="19"/>
      <c r="F7" s="20"/>
      <c r="G7" s="21" t="s">
        <v>6</v>
      </c>
      <c r="H7" s="19"/>
      <c r="I7" s="19"/>
      <c r="J7" s="19"/>
      <c r="K7" s="19"/>
      <c r="L7" s="20"/>
      <c r="M7" s="1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">
      <c r="A8" s="22"/>
      <c r="B8" s="22"/>
      <c r="C8" s="22"/>
      <c r="D8" s="23" t="s">
        <v>7</v>
      </c>
      <c r="E8" s="23" t="s">
        <v>8</v>
      </c>
      <c r="F8" s="23" t="s">
        <v>9</v>
      </c>
      <c r="G8" s="23" t="s">
        <v>7</v>
      </c>
      <c r="H8" s="23" t="s">
        <v>10</v>
      </c>
      <c r="I8" s="23" t="s">
        <v>8</v>
      </c>
      <c r="J8" s="23" t="s">
        <v>10</v>
      </c>
      <c r="K8" s="23" t="s">
        <v>9</v>
      </c>
      <c r="L8" s="23" t="s">
        <v>10</v>
      </c>
      <c r="M8" s="1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  <c r="L9" s="24">
        <v>12</v>
      </c>
      <c r="M9" s="1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25">
        <f>'[1]9'!A9</f>
        <v>1</v>
      </c>
      <c r="B10" s="26" t="str">
        <f>'[1]9'!B9</f>
        <v>Balikpapan Timur</v>
      </c>
      <c r="C10" s="26" t="str">
        <f>'[1]9'!C9</f>
        <v>Teritip</v>
      </c>
      <c r="D10" s="27">
        <v>695</v>
      </c>
      <c r="E10" s="27">
        <v>657</v>
      </c>
      <c r="F10" s="28">
        <f t="shared" ref="F10:F36" si="0">SUM(D10:E10)</f>
        <v>1352</v>
      </c>
      <c r="G10" s="28">
        <v>247</v>
      </c>
      <c r="H10" s="29">
        <f t="shared" ref="H10:H36" si="1">G10/D10*100</f>
        <v>35.539568345323744</v>
      </c>
      <c r="I10" s="28">
        <v>244</v>
      </c>
      <c r="J10" s="29">
        <f t="shared" ref="J10:J36" si="2">I10/E10*100</f>
        <v>37.138508371385079</v>
      </c>
      <c r="K10" s="28">
        <f t="shared" ref="K10:K36" si="3">SUM(G10,I10)</f>
        <v>491</v>
      </c>
      <c r="L10" s="29">
        <f t="shared" ref="L10:L36" si="4">K10/F10*100</f>
        <v>36.316568047337277</v>
      </c>
      <c r="M10" s="1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25">
        <f>'[1]9'!A10</f>
        <v>2</v>
      </c>
      <c r="B11" s="26" t="str">
        <f>'[1]9'!B10</f>
        <v>Balikpapan Timur</v>
      </c>
      <c r="C11" s="26" t="str">
        <f>'[1]9'!C10</f>
        <v>Lamaru</v>
      </c>
      <c r="D11" s="30">
        <v>563</v>
      </c>
      <c r="E11" s="30">
        <v>530</v>
      </c>
      <c r="F11" s="28">
        <f t="shared" si="0"/>
        <v>1093</v>
      </c>
      <c r="G11" s="28">
        <v>217</v>
      </c>
      <c r="H11" s="29">
        <f t="shared" si="1"/>
        <v>38.543516873889878</v>
      </c>
      <c r="I11" s="28">
        <v>190</v>
      </c>
      <c r="J11" s="29">
        <f t="shared" si="2"/>
        <v>35.849056603773583</v>
      </c>
      <c r="K11" s="28">
        <f t="shared" si="3"/>
        <v>407</v>
      </c>
      <c r="L11" s="29">
        <f t="shared" si="4"/>
        <v>37.236962488563584</v>
      </c>
      <c r="M11" s="1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25">
        <f>'[1]9'!A11</f>
        <v>3</v>
      </c>
      <c r="B12" s="26" t="str">
        <f>'[1]9'!B11</f>
        <v>Balikpapan Timur</v>
      </c>
      <c r="C12" s="26" t="str">
        <f>'[1]9'!C11</f>
        <v>Manggar Baru</v>
      </c>
      <c r="D12" s="27">
        <v>807</v>
      </c>
      <c r="E12" s="27">
        <v>749</v>
      </c>
      <c r="F12" s="28">
        <f t="shared" si="0"/>
        <v>1556</v>
      </c>
      <c r="G12" s="28">
        <v>439</v>
      </c>
      <c r="H12" s="29">
        <f t="shared" si="1"/>
        <v>54.399008674101609</v>
      </c>
      <c r="I12" s="28">
        <v>524</v>
      </c>
      <c r="J12" s="29">
        <f t="shared" si="2"/>
        <v>69.959946595460607</v>
      </c>
      <c r="K12" s="28">
        <f t="shared" si="3"/>
        <v>963</v>
      </c>
      <c r="L12" s="29">
        <f t="shared" si="4"/>
        <v>61.889460154241647</v>
      </c>
      <c r="M12" s="1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25">
        <f>'[1]9'!A12</f>
        <v>4</v>
      </c>
      <c r="B13" s="26" t="str">
        <f>'[1]9'!B12</f>
        <v>Balikpapan Timur</v>
      </c>
      <c r="C13" s="26" t="str">
        <f>'[1]9'!C12</f>
        <v>Manggar</v>
      </c>
      <c r="D13" s="27">
        <v>1797</v>
      </c>
      <c r="E13" s="27">
        <v>1698</v>
      </c>
      <c r="F13" s="28">
        <f t="shared" si="0"/>
        <v>3495</v>
      </c>
      <c r="G13" s="28">
        <v>622</v>
      </c>
      <c r="H13" s="29">
        <f t="shared" si="1"/>
        <v>34.613244296048975</v>
      </c>
      <c r="I13" s="28">
        <v>587</v>
      </c>
      <c r="J13" s="29">
        <f t="shared" si="2"/>
        <v>34.570082449941111</v>
      </c>
      <c r="K13" s="28">
        <f t="shared" si="3"/>
        <v>1209</v>
      </c>
      <c r="L13" s="29">
        <f t="shared" si="4"/>
        <v>34.592274678111593</v>
      </c>
      <c r="M13" s="1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25">
        <f>'[1]9'!A13</f>
        <v>5</v>
      </c>
      <c r="B14" s="26" t="str">
        <f>'[1]9'!B13</f>
        <v>Balikpapan Selatan</v>
      </c>
      <c r="C14" s="26" t="str">
        <f>'[1]9'!C13</f>
        <v>Sepinggan Baru</v>
      </c>
      <c r="D14" s="31">
        <v>3488</v>
      </c>
      <c r="E14" s="31">
        <v>3357</v>
      </c>
      <c r="F14" s="28">
        <f t="shared" si="0"/>
        <v>6845</v>
      </c>
      <c r="G14" s="28">
        <v>643</v>
      </c>
      <c r="H14" s="29">
        <f t="shared" si="1"/>
        <v>18.434633027522938</v>
      </c>
      <c r="I14" s="28">
        <v>551</v>
      </c>
      <c r="J14" s="29">
        <f t="shared" si="2"/>
        <v>16.413464402740544</v>
      </c>
      <c r="K14" s="28">
        <f t="shared" si="3"/>
        <v>1194</v>
      </c>
      <c r="L14" s="29">
        <f t="shared" si="4"/>
        <v>17.443389335281225</v>
      </c>
      <c r="M14" s="1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25">
        <f>'[1]9'!A14</f>
        <v>6</v>
      </c>
      <c r="B15" s="26" t="str">
        <f>'[1]9'!B14</f>
        <v>Balikpapan Selatan</v>
      </c>
      <c r="C15" s="26" t="str">
        <f>'[1]9'!C14</f>
        <v>Gunung Bahagia</v>
      </c>
      <c r="D15" s="31">
        <v>1634</v>
      </c>
      <c r="E15" s="31">
        <v>1588</v>
      </c>
      <c r="F15" s="28">
        <f t="shared" si="0"/>
        <v>3222</v>
      </c>
      <c r="G15" s="28">
        <v>535</v>
      </c>
      <c r="H15" s="29">
        <f t="shared" si="1"/>
        <v>32.741738066095472</v>
      </c>
      <c r="I15" s="28">
        <v>527</v>
      </c>
      <c r="J15" s="29">
        <f t="shared" si="2"/>
        <v>33.186397984886653</v>
      </c>
      <c r="K15" s="28">
        <f t="shared" si="3"/>
        <v>1062</v>
      </c>
      <c r="L15" s="29">
        <f t="shared" si="4"/>
        <v>32.960893854748605</v>
      </c>
      <c r="M15" s="1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25">
        <f>'[1]9'!A15</f>
        <v>7</v>
      </c>
      <c r="B16" s="26" t="str">
        <f>'[1]9'!B15</f>
        <v>Balikpapan Kota</v>
      </c>
      <c r="C16" s="26" t="str">
        <f>'[1]9'!C15</f>
        <v>Damai</v>
      </c>
      <c r="D16" s="31">
        <v>1920</v>
      </c>
      <c r="E16" s="31">
        <v>1853</v>
      </c>
      <c r="F16" s="28">
        <f t="shared" si="0"/>
        <v>3773</v>
      </c>
      <c r="G16" s="28">
        <v>135</v>
      </c>
      <c r="H16" s="29">
        <f t="shared" si="1"/>
        <v>7.03125</v>
      </c>
      <c r="I16" s="28">
        <v>201</v>
      </c>
      <c r="J16" s="29">
        <f t="shared" si="2"/>
        <v>10.847274689692391</v>
      </c>
      <c r="K16" s="28">
        <f t="shared" si="3"/>
        <v>336</v>
      </c>
      <c r="L16" s="29">
        <f t="shared" si="4"/>
        <v>8.9053803339517614</v>
      </c>
      <c r="M16" s="1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25">
        <f>'[1]9'!A16</f>
        <v>8</v>
      </c>
      <c r="B17" s="26" t="str">
        <f>'[1]9'!B16</f>
        <v>Balikpapan Kota</v>
      </c>
      <c r="C17" s="26" t="str">
        <f>'[1]9'!C16</f>
        <v>Klandasan Ilir</v>
      </c>
      <c r="D17" s="31">
        <v>1584</v>
      </c>
      <c r="E17" s="31">
        <v>1511</v>
      </c>
      <c r="F17" s="28">
        <f t="shared" si="0"/>
        <v>3095</v>
      </c>
      <c r="G17" s="28">
        <v>472</v>
      </c>
      <c r="H17" s="29">
        <f t="shared" si="1"/>
        <v>29.797979797979796</v>
      </c>
      <c r="I17" s="28">
        <v>506</v>
      </c>
      <c r="J17" s="29">
        <f t="shared" si="2"/>
        <v>33.487756452680344</v>
      </c>
      <c r="K17" s="28">
        <f t="shared" si="3"/>
        <v>978</v>
      </c>
      <c r="L17" s="29">
        <f t="shared" si="4"/>
        <v>31.599353796445879</v>
      </c>
      <c r="M17" s="1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25">
        <f>'[1]9'!A17</f>
        <v>9</v>
      </c>
      <c r="B18" s="26" t="str">
        <f>'[1]9'!B17</f>
        <v>Balikpapan Kota</v>
      </c>
      <c r="C18" s="26" t="str">
        <f>'[1]9'!C17</f>
        <v>Prapatan</v>
      </c>
      <c r="D18" s="31">
        <v>503</v>
      </c>
      <c r="E18" s="31">
        <v>493</v>
      </c>
      <c r="F18" s="28">
        <f t="shared" si="0"/>
        <v>996</v>
      </c>
      <c r="G18" s="28">
        <v>243</v>
      </c>
      <c r="H18" s="29">
        <f t="shared" si="1"/>
        <v>48.310139165009943</v>
      </c>
      <c r="I18" s="28">
        <v>262</v>
      </c>
      <c r="J18" s="29">
        <f t="shared" si="2"/>
        <v>53.144016227180522</v>
      </c>
      <c r="K18" s="28">
        <f t="shared" si="3"/>
        <v>505</v>
      </c>
      <c r="L18" s="29">
        <f t="shared" si="4"/>
        <v>50.70281124497992</v>
      </c>
      <c r="M18" s="1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25">
        <f>'[1]9'!A18</f>
        <v>10</v>
      </c>
      <c r="B19" s="26" t="str">
        <f>'[1]9'!B18</f>
        <v>Balikpapan Kota</v>
      </c>
      <c r="C19" s="26" t="str">
        <f>'[1]9'!C18</f>
        <v>Telaga Sari</v>
      </c>
      <c r="D19" s="31">
        <v>763</v>
      </c>
      <c r="E19" s="31">
        <v>737</v>
      </c>
      <c r="F19" s="28">
        <f t="shared" si="0"/>
        <v>1500</v>
      </c>
      <c r="G19" s="28">
        <v>545</v>
      </c>
      <c r="H19" s="29">
        <f t="shared" si="1"/>
        <v>71.428571428571431</v>
      </c>
      <c r="I19" s="28">
        <v>476</v>
      </c>
      <c r="J19" s="29">
        <f t="shared" si="2"/>
        <v>64.586160108548157</v>
      </c>
      <c r="K19" s="28">
        <f t="shared" si="3"/>
        <v>1021</v>
      </c>
      <c r="L19" s="29">
        <f t="shared" si="4"/>
        <v>68.066666666666663</v>
      </c>
      <c r="M19" s="1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25">
        <f>'[1]9'!A19</f>
        <v>11</v>
      </c>
      <c r="B20" s="26" t="str">
        <f>'[1]9'!B19</f>
        <v>Balikpapan Tengah</v>
      </c>
      <c r="C20" s="26" t="str">
        <f>'[1]9'!C19</f>
        <v>Gunung Sari Ilir</v>
      </c>
      <c r="D20" s="31">
        <v>552</v>
      </c>
      <c r="E20" s="31">
        <v>542</v>
      </c>
      <c r="F20" s="28">
        <f t="shared" si="0"/>
        <v>1094</v>
      </c>
      <c r="G20" s="28">
        <v>420</v>
      </c>
      <c r="H20" s="29">
        <f t="shared" si="1"/>
        <v>76.08695652173914</v>
      </c>
      <c r="I20" s="28">
        <v>611</v>
      </c>
      <c r="J20" s="29">
        <f t="shared" si="2"/>
        <v>112.73062730627305</v>
      </c>
      <c r="K20" s="28">
        <f t="shared" si="3"/>
        <v>1031</v>
      </c>
      <c r="L20" s="29">
        <f t="shared" si="4"/>
        <v>94.241316270566728</v>
      </c>
      <c r="M20" s="1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25">
        <f>'[1]9'!A20</f>
        <v>12</v>
      </c>
      <c r="B21" s="26" t="str">
        <f>'[1]9'!B20</f>
        <v>Balikpapan Tengah</v>
      </c>
      <c r="C21" s="26" t="str">
        <f>'[1]9'!C20</f>
        <v>Gunung Sari Ulu</v>
      </c>
      <c r="D21" s="31">
        <v>638</v>
      </c>
      <c r="E21" s="31">
        <v>617</v>
      </c>
      <c r="F21" s="28">
        <f t="shared" si="0"/>
        <v>1255</v>
      </c>
      <c r="G21" s="28">
        <v>284</v>
      </c>
      <c r="H21" s="29">
        <f t="shared" si="1"/>
        <v>44.514106583072099</v>
      </c>
      <c r="I21" s="28">
        <v>252</v>
      </c>
      <c r="J21" s="29">
        <f t="shared" si="2"/>
        <v>40.842787682333878</v>
      </c>
      <c r="K21" s="28">
        <f t="shared" si="3"/>
        <v>536</v>
      </c>
      <c r="L21" s="29">
        <f t="shared" si="4"/>
        <v>42.709163346613543</v>
      </c>
      <c r="M21" s="1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25">
        <f>'[1]9'!A21</f>
        <v>13</v>
      </c>
      <c r="B22" s="26" t="str">
        <f>'[1]9'!B21</f>
        <v>Balikpapan Tengah</v>
      </c>
      <c r="C22" s="26" t="str">
        <f>'[1]9'!C21</f>
        <v>Mekar Sari</v>
      </c>
      <c r="D22" s="31">
        <v>930</v>
      </c>
      <c r="E22" s="31">
        <v>900</v>
      </c>
      <c r="F22" s="28">
        <f t="shared" si="0"/>
        <v>1830</v>
      </c>
      <c r="G22" s="28">
        <v>442</v>
      </c>
      <c r="H22" s="29">
        <f t="shared" si="1"/>
        <v>47.526881720430111</v>
      </c>
      <c r="I22" s="28">
        <v>407</v>
      </c>
      <c r="J22" s="29">
        <f t="shared" si="2"/>
        <v>45.222222222222221</v>
      </c>
      <c r="K22" s="28">
        <f t="shared" si="3"/>
        <v>849</v>
      </c>
      <c r="L22" s="29">
        <f t="shared" si="4"/>
        <v>46.393442622950822</v>
      </c>
      <c r="M22" s="1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25">
        <f>'[1]9'!A22</f>
        <v>14</v>
      </c>
      <c r="B23" s="26" t="str">
        <f>'[1]9'!B22</f>
        <v>Balikpapan Tengah</v>
      </c>
      <c r="C23" s="26" t="str">
        <f>'[1]9'!C22</f>
        <v>Karang Jati</v>
      </c>
      <c r="D23" s="31">
        <v>521</v>
      </c>
      <c r="E23" s="31">
        <v>497</v>
      </c>
      <c r="F23" s="28">
        <f t="shared" si="0"/>
        <v>1018</v>
      </c>
      <c r="G23" s="28">
        <v>174</v>
      </c>
      <c r="H23" s="29">
        <f t="shared" si="1"/>
        <v>33.397312859884835</v>
      </c>
      <c r="I23" s="28">
        <v>180</v>
      </c>
      <c r="J23" s="29">
        <f t="shared" si="2"/>
        <v>36.217303822937623</v>
      </c>
      <c r="K23" s="28">
        <f t="shared" si="3"/>
        <v>354</v>
      </c>
      <c r="L23" s="29">
        <f t="shared" si="4"/>
        <v>34.77406679764244</v>
      </c>
      <c r="M23" s="1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25">
        <f>'[1]9'!A23</f>
        <v>15</v>
      </c>
      <c r="B24" s="26" t="str">
        <f>'[1]9'!B23</f>
        <v>Balikpapan Tengah</v>
      </c>
      <c r="C24" s="26" t="str">
        <f>'[1]9'!C23</f>
        <v>Karang Rejo</v>
      </c>
      <c r="D24" s="31">
        <v>1025</v>
      </c>
      <c r="E24" s="31">
        <v>1017</v>
      </c>
      <c r="F24" s="28">
        <f t="shared" si="0"/>
        <v>2042</v>
      </c>
      <c r="G24" s="28">
        <v>604</v>
      </c>
      <c r="H24" s="29">
        <f t="shared" si="1"/>
        <v>58.926829268292678</v>
      </c>
      <c r="I24" s="28">
        <v>612</v>
      </c>
      <c r="J24" s="29">
        <f t="shared" si="2"/>
        <v>60.176991150442483</v>
      </c>
      <c r="K24" s="28">
        <f t="shared" si="3"/>
        <v>1216</v>
      </c>
      <c r="L24" s="29">
        <f t="shared" si="4"/>
        <v>59.549461312438787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25">
        <f>'[1]9'!A24</f>
        <v>16</v>
      </c>
      <c r="B25" s="26" t="str">
        <f>'[1]9'!B24</f>
        <v>Balikpapan Tengah</v>
      </c>
      <c r="C25" s="26" t="str">
        <f>'[1]9'!C24</f>
        <v>Sumber Rejo</v>
      </c>
      <c r="D25" s="31">
        <v>882</v>
      </c>
      <c r="E25" s="31">
        <v>837</v>
      </c>
      <c r="F25" s="28">
        <f t="shared" si="0"/>
        <v>1719</v>
      </c>
      <c r="G25" s="28">
        <v>994</v>
      </c>
      <c r="H25" s="29">
        <f t="shared" si="1"/>
        <v>112.6984126984127</v>
      </c>
      <c r="I25" s="28">
        <v>813</v>
      </c>
      <c r="J25" s="29">
        <f t="shared" si="2"/>
        <v>97.132616487455195</v>
      </c>
      <c r="K25" s="28">
        <f t="shared" si="3"/>
        <v>1807</v>
      </c>
      <c r="L25" s="29">
        <f t="shared" si="4"/>
        <v>105.11925538103549</v>
      </c>
      <c r="M25" s="1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25">
        <f>'[1]9'!A25</f>
        <v>17</v>
      </c>
      <c r="B26" s="26" t="str">
        <f>'[1]9'!B25</f>
        <v>Balikpapan Utara</v>
      </c>
      <c r="C26" s="26" t="str">
        <f>'[1]9'!C25</f>
        <v>Muara Rapak</v>
      </c>
      <c r="D26" s="31">
        <v>1298</v>
      </c>
      <c r="E26" s="31">
        <v>1262</v>
      </c>
      <c r="F26" s="28">
        <f t="shared" si="0"/>
        <v>2560</v>
      </c>
      <c r="G26" s="28">
        <v>834</v>
      </c>
      <c r="H26" s="29">
        <f t="shared" si="1"/>
        <v>64.252696456086284</v>
      </c>
      <c r="I26" s="28">
        <v>895</v>
      </c>
      <c r="J26" s="29">
        <f t="shared" si="2"/>
        <v>70.919175911251983</v>
      </c>
      <c r="K26" s="28">
        <f t="shared" si="3"/>
        <v>1729</v>
      </c>
      <c r="L26" s="29">
        <f t="shared" si="4"/>
        <v>67.5390625</v>
      </c>
      <c r="M26" s="1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25">
        <f>'[1]9'!A26</f>
        <v>18</v>
      </c>
      <c r="B27" s="26" t="str">
        <f>'[1]9'!B26</f>
        <v>Balikpapan Utara</v>
      </c>
      <c r="C27" s="26" t="str">
        <f>'[1]9'!C26</f>
        <v>Gunung Samarinda</v>
      </c>
      <c r="D27" s="31">
        <v>1445</v>
      </c>
      <c r="E27" s="31">
        <v>1429</v>
      </c>
      <c r="F27" s="28">
        <f t="shared" si="0"/>
        <v>2874</v>
      </c>
      <c r="G27" s="28">
        <v>563</v>
      </c>
      <c r="H27" s="29">
        <f t="shared" si="1"/>
        <v>38.961937716262973</v>
      </c>
      <c r="I27" s="28">
        <v>633</v>
      </c>
      <c r="J27" s="29">
        <f t="shared" si="2"/>
        <v>44.296710986703992</v>
      </c>
      <c r="K27" s="28">
        <f t="shared" si="3"/>
        <v>1196</v>
      </c>
      <c r="L27" s="29">
        <f t="shared" si="4"/>
        <v>41.61447459986082</v>
      </c>
      <c r="M27" s="1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25">
        <f>'[1]9'!A27</f>
        <v>19</v>
      </c>
      <c r="B28" s="26" t="str">
        <f>'[1]9'!B27</f>
        <v>Balikpapan Utara</v>
      </c>
      <c r="C28" s="26" t="str">
        <f>'[1]9'!C27</f>
        <v>Batu Ampar</v>
      </c>
      <c r="D28" s="31">
        <v>1519</v>
      </c>
      <c r="E28" s="31">
        <v>1456</v>
      </c>
      <c r="F28" s="28">
        <f t="shared" si="0"/>
        <v>2975</v>
      </c>
      <c r="G28" s="28">
        <v>595</v>
      </c>
      <c r="H28" s="29">
        <f t="shared" si="1"/>
        <v>39.170506912442399</v>
      </c>
      <c r="I28" s="28">
        <v>585</v>
      </c>
      <c r="J28" s="29">
        <f t="shared" si="2"/>
        <v>40.178571428571431</v>
      </c>
      <c r="K28" s="28">
        <f t="shared" si="3"/>
        <v>1180</v>
      </c>
      <c r="L28" s="29">
        <f t="shared" si="4"/>
        <v>39.663865546218489</v>
      </c>
      <c r="M28" s="1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25">
        <f>'[1]9'!A28</f>
        <v>20</v>
      </c>
      <c r="B29" s="26" t="str">
        <f>'[1]9'!B28</f>
        <v>Balikpapan Utara</v>
      </c>
      <c r="C29" s="26" t="str">
        <f>'[1]9'!C28</f>
        <v>Graha Indah</v>
      </c>
      <c r="D29" s="31">
        <v>1234</v>
      </c>
      <c r="E29" s="31">
        <v>1146</v>
      </c>
      <c r="F29" s="28">
        <f t="shared" si="0"/>
        <v>2380</v>
      </c>
      <c r="G29" s="28">
        <v>292</v>
      </c>
      <c r="H29" s="29">
        <f t="shared" si="1"/>
        <v>23.66288492706645</v>
      </c>
      <c r="I29" s="28">
        <v>250</v>
      </c>
      <c r="J29" s="29">
        <f t="shared" si="2"/>
        <v>21.815008726003491</v>
      </c>
      <c r="K29" s="28">
        <f t="shared" si="3"/>
        <v>542</v>
      </c>
      <c r="L29" s="29">
        <f t="shared" si="4"/>
        <v>22.77310924369748</v>
      </c>
      <c r="M29" s="1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25">
        <f>'[1]9'!A29</f>
        <v>21</v>
      </c>
      <c r="B30" s="26" t="str">
        <f>'[1]9'!B29</f>
        <v>Balikpapan Utara</v>
      </c>
      <c r="C30" s="26" t="str">
        <f>'[1]9'!C29</f>
        <v>Karang Joang</v>
      </c>
      <c r="D30" s="31">
        <v>1735</v>
      </c>
      <c r="E30" s="31">
        <v>1635</v>
      </c>
      <c r="F30" s="28">
        <f t="shared" si="0"/>
        <v>3370</v>
      </c>
      <c r="G30" s="28">
        <v>926</v>
      </c>
      <c r="H30" s="29">
        <f t="shared" si="1"/>
        <v>53.371757925072046</v>
      </c>
      <c r="I30" s="28">
        <v>977</v>
      </c>
      <c r="J30" s="29">
        <f t="shared" si="2"/>
        <v>59.755351681957194</v>
      </c>
      <c r="K30" s="28">
        <f t="shared" si="3"/>
        <v>1903</v>
      </c>
      <c r="L30" s="29">
        <f t="shared" si="4"/>
        <v>56.468842729970326</v>
      </c>
      <c r="M30" s="1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25">
        <f>'[1]9'!A30</f>
        <v>22</v>
      </c>
      <c r="B31" s="26" t="str">
        <f>'[1]9'!B30</f>
        <v>Balikpapan Barat</v>
      </c>
      <c r="C31" s="26" t="str">
        <f>'[1]9'!C30</f>
        <v>Margomulyo</v>
      </c>
      <c r="D31" s="31">
        <v>624</v>
      </c>
      <c r="E31" s="31">
        <v>599</v>
      </c>
      <c r="F31" s="28">
        <f t="shared" si="0"/>
        <v>1223</v>
      </c>
      <c r="G31" s="28">
        <v>372</v>
      </c>
      <c r="H31" s="29">
        <f t="shared" si="1"/>
        <v>59.615384615384613</v>
      </c>
      <c r="I31" s="28">
        <v>386</v>
      </c>
      <c r="J31" s="29">
        <f t="shared" si="2"/>
        <v>64.440734557595988</v>
      </c>
      <c r="K31" s="28">
        <f t="shared" si="3"/>
        <v>758</v>
      </c>
      <c r="L31" s="29">
        <f t="shared" si="4"/>
        <v>61.978740801308263</v>
      </c>
      <c r="M31" s="1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25">
        <f>'[1]9'!A31</f>
        <v>23</v>
      </c>
      <c r="B32" s="26" t="str">
        <f>'[1]9'!B31</f>
        <v>Balikpapan Barat</v>
      </c>
      <c r="C32" s="26" t="str">
        <f>'[1]9'!C31</f>
        <v>Baru Ilir</v>
      </c>
      <c r="D32" s="31">
        <v>829</v>
      </c>
      <c r="E32" s="31">
        <v>767</v>
      </c>
      <c r="F32" s="28">
        <f t="shared" si="0"/>
        <v>1596</v>
      </c>
      <c r="G32" s="28">
        <v>455</v>
      </c>
      <c r="H32" s="29">
        <f t="shared" si="1"/>
        <v>54.885404101326898</v>
      </c>
      <c r="I32" s="28">
        <v>724</v>
      </c>
      <c r="J32" s="29">
        <f t="shared" si="2"/>
        <v>94.393741851368972</v>
      </c>
      <c r="K32" s="28">
        <f t="shared" si="3"/>
        <v>1179</v>
      </c>
      <c r="L32" s="29">
        <f t="shared" si="4"/>
        <v>73.872180451127818</v>
      </c>
      <c r="M32" s="1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25">
        <f>'[1]9'!A32</f>
        <v>24</v>
      </c>
      <c r="B33" s="26" t="str">
        <f>'[1]9'!B32</f>
        <v>Balikpapan Barat</v>
      </c>
      <c r="C33" s="26" t="str">
        <f>'[1]9'!C32</f>
        <v>Margasari</v>
      </c>
      <c r="D33" s="31">
        <v>509</v>
      </c>
      <c r="E33" s="31">
        <v>488</v>
      </c>
      <c r="F33" s="28">
        <f t="shared" si="0"/>
        <v>997</v>
      </c>
      <c r="G33" s="28">
        <v>149</v>
      </c>
      <c r="H33" s="29">
        <f t="shared" si="1"/>
        <v>29.273084479371313</v>
      </c>
      <c r="I33" s="28">
        <v>175</v>
      </c>
      <c r="J33" s="29">
        <f t="shared" si="2"/>
        <v>35.860655737704917</v>
      </c>
      <c r="K33" s="28">
        <f t="shared" si="3"/>
        <v>324</v>
      </c>
      <c r="L33" s="29">
        <f t="shared" si="4"/>
        <v>32.497492477432303</v>
      </c>
      <c r="M33" s="1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25">
        <f>'[1]9'!A33</f>
        <v>25</v>
      </c>
      <c r="B34" s="26" t="str">
        <f>'[1]9'!B33</f>
        <v>Balikpapan Barat</v>
      </c>
      <c r="C34" s="26" t="str">
        <f>'[1]9'!C33</f>
        <v>Baru Tengah</v>
      </c>
      <c r="D34" s="31">
        <v>932</v>
      </c>
      <c r="E34" s="31">
        <v>899</v>
      </c>
      <c r="F34" s="28">
        <f t="shared" si="0"/>
        <v>1831</v>
      </c>
      <c r="G34" s="28">
        <v>328</v>
      </c>
      <c r="H34" s="29">
        <f t="shared" si="1"/>
        <v>35.193133047210303</v>
      </c>
      <c r="I34" s="28">
        <v>309</v>
      </c>
      <c r="J34" s="29">
        <f t="shared" si="2"/>
        <v>34.371523915461623</v>
      </c>
      <c r="K34" s="28">
        <f t="shared" si="3"/>
        <v>637</v>
      </c>
      <c r="L34" s="29">
        <f t="shared" si="4"/>
        <v>34.789732386673947</v>
      </c>
      <c r="M34" s="1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25">
        <f>'[1]9'!A34</f>
        <v>26</v>
      </c>
      <c r="B35" s="26" t="str">
        <f>'[1]9'!B34</f>
        <v>Balikpapan Barat</v>
      </c>
      <c r="C35" s="26" t="str">
        <f>'[1]9'!C34</f>
        <v>Baru Ulu</v>
      </c>
      <c r="D35" s="31">
        <v>952</v>
      </c>
      <c r="E35" s="31">
        <v>894</v>
      </c>
      <c r="F35" s="28">
        <f t="shared" si="0"/>
        <v>1846</v>
      </c>
      <c r="G35" s="28">
        <v>115</v>
      </c>
      <c r="H35" s="29">
        <f t="shared" si="1"/>
        <v>12.079831932773109</v>
      </c>
      <c r="I35" s="28">
        <v>197</v>
      </c>
      <c r="J35" s="29">
        <f t="shared" si="2"/>
        <v>22.035794183445191</v>
      </c>
      <c r="K35" s="28">
        <f t="shared" si="3"/>
        <v>312</v>
      </c>
      <c r="L35" s="29">
        <f t="shared" si="4"/>
        <v>16.901408450704224</v>
      </c>
      <c r="M35" s="1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25">
        <f>'[1]9'!A35</f>
        <v>27</v>
      </c>
      <c r="B36" s="26" t="str">
        <f>'[1]9'!B35</f>
        <v>Balikpapan Barat</v>
      </c>
      <c r="C36" s="26" t="str">
        <f>'[1]9'!C35</f>
        <v>Kariangau</v>
      </c>
      <c r="D36" s="31">
        <v>283</v>
      </c>
      <c r="E36" s="31">
        <v>243</v>
      </c>
      <c r="F36" s="28">
        <f t="shared" si="0"/>
        <v>526</v>
      </c>
      <c r="G36" s="28">
        <v>162</v>
      </c>
      <c r="H36" s="29">
        <f t="shared" si="1"/>
        <v>57.243816254416956</v>
      </c>
      <c r="I36" s="28">
        <v>223</v>
      </c>
      <c r="J36" s="29">
        <f t="shared" si="2"/>
        <v>91.769547325102891</v>
      </c>
      <c r="K36" s="28">
        <f t="shared" si="3"/>
        <v>385</v>
      </c>
      <c r="L36" s="29">
        <f t="shared" si="4"/>
        <v>73.193916349809882</v>
      </c>
      <c r="M36" s="1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thickBot="1" x14ac:dyDescent="0.35">
      <c r="A37" s="32" t="s">
        <v>11</v>
      </c>
      <c r="B37" s="33"/>
      <c r="C37" s="34"/>
      <c r="D37" s="35">
        <f t="shared" ref="D37:G37" si="5">SUM(D10:D36)</f>
        <v>29662</v>
      </c>
      <c r="E37" s="35">
        <f t="shared" si="5"/>
        <v>28401</v>
      </c>
      <c r="F37" s="35">
        <f t="shared" si="5"/>
        <v>58063</v>
      </c>
      <c r="G37" s="35">
        <f t="shared" si="5"/>
        <v>11807</v>
      </c>
      <c r="H37" s="36">
        <f>G37/D37*100</f>
        <v>39.805137886858603</v>
      </c>
      <c r="I37" s="35">
        <f>SUM(I10:I36)</f>
        <v>12297</v>
      </c>
      <c r="J37" s="36">
        <f>I37/E37*100</f>
        <v>43.29777120523925</v>
      </c>
      <c r="K37" s="35">
        <f>SUM(K10:K36)</f>
        <v>24104</v>
      </c>
      <c r="L37" s="36">
        <f>K37/F37*100</f>
        <v>41.513528408797342</v>
      </c>
      <c r="M37" s="1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">
      <c r="A39" s="38" t="s">
        <v>12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7">
    <mergeCell ref="A1:L1"/>
    <mergeCell ref="A5:A8"/>
    <mergeCell ref="B5:B8"/>
    <mergeCell ref="C5:C8"/>
    <mergeCell ref="D5:L6"/>
    <mergeCell ref="D7:F7"/>
    <mergeCell ref="G7:L7"/>
  </mergeCells>
  <pageMargins left="0.7" right="0.7" top="0.75" bottom="0.75" header="0" footer="0"/>
  <pageSetup paperSize="5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2022-06-13T07:10:32Z</dcterms:modified>
</cp:coreProperties>
</file>