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974F8122-37FE-4D2E-B3A9-E2F3B55B39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3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2" l="1"/>
  <c r="I2" i="2"/>
  <c r="H3" i="2"/>
  <c r="I3" i="2"/>
  <c r="A9" i="2"/>
  <c r="B9" i="2"/>
  <c r="C9" i="2"/>
  <c r="D9" i="2"/>
  <c r="F9" i="2" s="1"/>
  <c r="E9" i="2"/>
  <c r="J9" i="2" s="1"/>
  <c r="K9" i="2"/>
  <c r="R9" i="2" s="1"/>
  <c r="N9" i="2"/>
  <c r="P9" i="2"/>
  <c r="A10" i="2"/>
  <c r="B10" i="2"/>
  <c r="C10" i="2"/>
  <c r="D10" i="2"/>
  <c r="F10" i="2" s="1"/>
  <c r="E10" i="2"/>
  <c r="J10" i="2" s="1"/>
  <c r="K10" i="2"/>
  <c r="Q10" i="2"/>
  <c r="A11" i="2"/>
  <c r="B11" i="2"/>
  <c r="C11" i="2"/>
  <c r="D11" i="2"/>
  <c r="F11" i="2" s="1"/>
  <c r="E11" i="2"/>
  <c r="J11" i="2"/>
  <c r="K11" i="2"/>
  <c r="N11" i="2"/>
  <c r="P11" i="2"/>
  <c r="Q11" i="2"/>
  <c r="R11" i="2" s="1"/>
  <c r="A12" i="2"/>
  <c r="B12" i="2"/>
  <c r="C12" i="2"/>
  <c r="D12" i="2"/>
  <c r="H12" i="2" s="1"/>
  <c r="E12" i="2"/>
  <c r="J12" i="2" s="1"/>
  <c r="K12" i="2"/>
  <c r="N12" i="2"/>
  <c r="P12" i="2"/>
  <c r="Q12" i="2"/>
  <c r="R12" i="2" s="1"/>
  <c r="A13" i="2"/>
  <c r="B13" i="2"/>
  <c r="C13" i="2"/>
  <c r="D13" i="2"/>
  <c r="E13" i="2"/>
  <c r="F13" i="2" s="1"/>
  <c r="L13" i="2" s="1"/>
  <c r="H13" i="2"/>
  <c r="K13" i="2"/>
  <c r="N13" i="2"/>
  <c r="P13" i="2"/>
  <c r="Q13" i="2"/>
  <c r="R13" i="2" s="1"/>
  <c r="A14" i="2"/>
  <c r="B14" i="2"/>
  <c r="C14" i="2"/>
  <c r="D14" i="2"/>
  <c r="F14" i="2" s="1"/>
  <c r="L14" i="2" s="1"/>
  <c r="E14" i="2"/>
  <c r="J14" i="2"/>
  <c r="K14" i="2"/>
  <c r="N14" i="2"/>
  <c r="P14" i="2"/>
  <c r="Q14" i="2"/>
  <c r="R14" i="2"/>
  <c r="A15" i="2"/>
  <c r="B15" i="2"/>
  <c r="C15" i="2"/>
  <c r="D15" i="2"/>
  <c r="F15" i="2" s="1"/>
  <c r="E15" i="2"/>
  <c r="J15" i="2"/>
  <c r="K15" i="2"/>
  <c r="N15" i="2"/>
  <c r="P15" i="2"/>
  <c r="Q15" i="2"/>
  <c r="A16" i="2"/>
  <c r="B16" i="2"/>
  <c r="C16" i="2"/>
  <c r="D16" i="2"/>
  <c r="H16" i="2" s="1"/>
  <c r="E16" i="2"/>
  <c r="J16" i="2" s="1"/>
  <c r="K16" i="2"/>
  <c r="N16" i="2"/>
  <c r="P16" i="2"/>
  <c r="Q16" i="2"/>
  <c r="R16" i="2" s="1"/>
  <c r="A17" i="2"/>
  <c r="B17" i="2"/>
  <c r="C17" i="2"/>
  <c r="D17" i="2"/>
  <c r="H17" i="2" s="1"/>
  <c r="E17" i="2"/>
  <c r="F17" i="2" s="1"/>
  <c r="K17" i="2"/>
  <c r="N17" i="2"/>
  <c r="P17" i="2"/>
  <c r="Q17" i="2"/>
  <c r="A18" i="2"/>
  <c r="B18" i="2"/>
  <c r="C18" i="2"/>
  <c r="D18" i="2"/>
  <c r="F18" i="2" s="1"/>
  <c r="E18" i="2"/>
  <c r="J18" i="2" s="1"/>
  <c r="H18" i="2"/>
  <c r="K18" i="2"/>
  <c r="L18" i="2" s="1"/>
  <c r="N18" i="2"/>
  <c r="P18" i="2"/>
  <c r="Q18" i="2"/>
  <c r="R18" i="2" s="1"/>
  <c r="A19" i="2"/>
  <c r="B19" i="2"/>
  <c r="C19" i="2"/>
  <c r="D19" i="2"/>
  <c r="E19" i="2"/>
  <c r="J19" i="2" s="1"/>
  <c r="K19" i="2"/>
  <c r="R19" i="2" s="1"/>
  <c r="N19" i="2"/>
  <c r="P19" i="2"/>
  <c r="Q19" i="2"/>
  <c r="A20" i="2"/>
  <c r="B20" i="2"/>
  <c r="C20" i="2"/>
  <c r="D20" i="2"/>
  <c r="H20" i="2" s="1"/>
  <c r="E20" i="2"/>
  <c r="J20" i="2" s="1"/>
  <c r="K20" i="2"/>
  <c r="R20" i="2" s="1"/>
  <c r="N20" i="2"/>
  <c r="P20" i="2"/>
  <c r="Q20" i="2"/>
  <c r="A21" i="2"/>
  <c r="B21" i="2"/>
  <c r="C21" i="2"/>
  <c r="D21" i="2"/>
  <c r="H21" i="2" s="1"/>
  <c r="E21" i="2"/>
  <c r="J21" i="2"/>
  <c r="K21" i="2"/>
  <c r="N21" i="2"/>
  <c r="P21" i="2"/>
  <c r="Q21" i="2"/>
  <c r="R21" i="2" s="1"/>
  <c r="A22" i="2"/>
  <c r="B22" i="2"/>
  <c r="C22" i="2"/>
  <c r="D22" i="2"/>
  <c r="F22" i="2" s="1"/>
  <c r="L22" i="2" s="1"/>
  <c r="E22" i="2"/>
  <c r="J22" i="2"/>
  <c r="K22" i="2"/>
  <c r="N22" i="2"/>
  <c r="P22" i="2"/>
  <c r="Q22" i="2"/>
  <c r="R22" i="2"/>
  <c r="A23" i="2"/>
  <c r="B23" i="2"/>
  <c r="C23" i="2"/>
  <c r="D23" i="2"/>
  <c r="F23" i="2" s="1"/>
  <c r="E23" i="2"/>
  <c r="J23" i="2"/>
  <c r="K23" i="2"/>
  <c r="N23" i="2"/>
  <c r="P23" i="2"/>
  <c r="Q23" i="2"/>
  <c r="A24" i="2"/>
  <c r="B24" i="2"/>
  <c r="C24" i="2"/>
  <c r="D24" i="2"/>
  <c r="H24" i="2" s="1"/>
  <c r="E24" i="2"/>
  <c r="J24" i="2" s="1"/>
  <c r="K24" i="2"/>
  <c r="N24" i="2"/>
  <c r="P24" i="2"/>
  <c r="Q24" i="2"/>
  <c r="R24" i="2" s="1"/>
  <c r="A25" i="2"/>
  <c r="B25" i="2"/>
  <c r="C25" i="2"/>
  <c r="D25" i="2"/>
  <c r="H25" i="2" s="1"/>
  <c r="E25" i="2"/>
  <c r="F25" i="2" s="1"/>
  <c r="L25" i="2" s="1"/>
  <c r="K25" i="2"/>
  <c r="N25" i="2"/>
  <c r="P25" i="2"/>
  <c r="Q25" i="2"/>
  <c r="A26" i="2"/>
  <c r="B26" i="2"/>
  <c r="C26" i="2"/>
  <c r="D26" i="2"/>
  <c r="E26" i="2"/>
  <c r="F26" i="2" s="1"/>
  <c r="L26" i="2" s="1"/>
  <c r="H26" i="2"/>
  <c r="K26" i="2"/>
  <c r="N26" i="2"/>
  <c r="P26" i="2"/>
  <c r="Q26" i="2"/>
  <c r="R26" i="2" s="1"/>
  <c r="A27" i="2"/>
  <c r="B27" i="2"/>
  <c r="C27" i="2"/>
  <c r="D27" i="2"/>
  <c r="E27" i="2"/>
  <c r="J27" i="2" s="1"/>
  <c r="K27" i="2"/>
  <c r="R27" i="2" s="1"/>
  <c r="N27" i="2"/>
  <c r="P27" i="2"/>
  <c r="Q27" i="2"/>
  <c r="A28" i="2"/>
  <c r="B28" i="2"/>
  <c r="C28" i="2"/>
  <c r="D28" i="2"/>
  <c r="H28" i="2" s="1"/>
  <c r="E28" i="2"/>
  <c r="J28" i="2" s="1"/>
  <c r="K28" i="2"/>
  <c r="N28" i="2"/>
  <c r="P28" i="2"/>
  <c r="Q28" i="2"/>
  <c r="R28" i="2" s="1"/>
  <c r="A29" i="2"/>
  <c r="B29" i="2"/>
  <c r="C29" i="2"/>
  <c r="D29" i="2"/>
  <c r="F29" i="2" s="1"/>
  <c r="E29" i="2"/>
  <c r="J29" i="2"/>
  <c r="K29" i="2"/>
  <c r="N29" i="2"/>
  <c r="P29" i="2"/>
  <c r="Q29" i="2"/>
  <c r="A30" i="2"/>
  <c r="B30" i="2"/>
  <c r="C30" i="2"/>
  <c r="D30" i="2"/>
  <c r="F30" i="2" s="1"/>
  <c r="E30" i="2"/>
  <c r="J30" i="2" s="1"/>
  <c r="H30" i="2"/>
  <c r="K30" i="2"/>
  <c r="N30" i="2"/>
  <c r="P30" i="2"/>
  <c r="Q30" i="2"/>
  <c r="R30" i="2" s="1"/>
  <c r="A31" i="2"/>
  <c r="B31" i="2"/>
  <c r="C31" i="2"/>
  <c r="D31" i="2"/>
  <c r="F31" i="2" s="1"/>
  <c r="E31" i="2"/>
  <c r="J31" i="2"/>
  <c r="K31" i="2"/>
  <c r="R31" i="2" s="1"/>
  <c r="N31" i="2"/>
  <c r="P31" i="2"/>
  <c r="A32" i="2"/>
  <c r="B32" i="2"/>
  <c r="C32" i="2"/>
  <c r="D32" i="2"/>
  <c r="E32" i="2"/>
  <c r="J32" i="2" s="1"/>
  <c r="H32" i="2"/>
  <c r="K32" i="2"/>
  <c r="N32" i="2"/>
  <c r="P32" i="2"/>
  <c r="Q32" i="2"/>
  <c r="R32" i="2" s="1"/>
  <c r="A33" i="2"/>
  <c r="B33" i="2"/>
  <c r="C33" i="2"/>
  <c r="D33" i="2"/>
  <c r="H33" i="2" s="1"/>
  <c r="E33" i="2"/>
  <c r="J33" i="2" s="1"/>
  <c r="K33" i="2"/>
  <c r="N33" i="2"/>
  <c r="P33" i="2"/>
  <c r="Q33" i="2"/>
  <c r="A34" i="2"/>
  <c r="B34" i="2"/>
  <c r="C34" i="2"/>
  <c r="D34" i="2"/>
  <c r="E34" i="2"/>
  <c r="F34" i="2" s="1"/>
  <c r="H34" i="2"/>
  <c r="K34" i="2"/>
  <c r="N34" i="2"/>
  <c r="P34" i="2"/>
  <c r="Q34" i="2"/>
  <c r="A35" i="2"/>
  <c r="B35" i="2"/>
  <c r="C35" i="2"/>
  <c r="D35" i="2"/>
  <c r="H35" i="2" s="1"/>
  <c r="E35" i="2"/>
  <c r="K35" i="2"/>
  <c r="N35" i="2"/>
  <c r="P35" i="2"/>
  <c r="Q35" i="2"/>
  <c r="R35" i="2" s="1"/>
  <c r="G36" i="2"/>
  <c r="I36" i="2"/>
  <c r="M36" i="2"/>
  <c r="O36" i="2"/>
  <c r="L30" i="2" l="1"/>
  <c r="P36" i="2"/>
  <c r="F33" i="2"/>
  <c r="J13" i="2"/>
  <c r="N36" i="2"/>
  <c r="F35" i="2"/>
  <c r="L35" i="2" s="1"/>
  <c r="J25" i="2"/>
  <c r="F20" i="2"/>
  <c r="L20" i="2" s="1"/>
  <c r="L34" i="2"/>
  <c r="J34" i="2"/>
  <c r="F27" i="2"/>
  <c r="H22" i="2"/>
  <c r="J17" i="2"/>
  <c r="F32" i="2"/>
  <c r="L32" i="2" s="1"/>
  <c r="F24" i="2"/>
  <c r="L24" i="2" s="1"/>
  <c r="L17" i="2"/>
  <c r="F12" i="2"/>
  <c r="L12" i="2" s="1"/>
  <c r="L29" i="2"/>
  <c r="J26" i="2"/>
  <c r="R25" i="2"/>
  <c r="R23" i="2"/>
  <c r="F19" i="2"/>
  <c r="L19" i="2" s="1"/>
  <c r="H14" i="2"/>
  <c r="R34" i="2"/>
  <c r="L33" i="2"/>
  <c r="F16" i="2"/>
  <c r="L16" i="2" s="1"/>
  <c r="H10" i="2"/>
  <c r="R29" i="2"/>
  <c r="F28" i="2"/>
  <c r="L28" i="2" s="1"/>
  <c r="F21" i="2"/>
  <c r="L21" i="2" s="1"/>
  <c r="R17" i="2"/>
  <c r="R15" i="2"/>
  <c r="L11" i="2"/>
  <c r="L10" i="2"/>
  <c r="Q36" i="2"/>
  <c r="H29" i="2"/>
  <c r="L31" i="2"/>
  <c r="L27" i="2"/>
  <c r="L23" i="2"/>
  <c r="L15" i="2"/>
  <c r="L9" i="2"/>
  <c r="R33" i="2"/>
  <c r="E36" i="2"/>
  <c r="J36" i="2" s="1"/>
  <c r="J35" i="2"/>
  <c r="H31" i="2"/>
  <c r="H27" i="2"/>
  <c r="H23" i="2"/>
  <c r="H19" i="2"/>
  <c r="H15" i="2"/>
  <c r="H11" i="2"/>
  <c r="H9" i="2"/>
  <c r="D36" i="2"/>
  <c r="H36" i="2" s="1"/>
  <c r="K36" i="2"/>
  <c r="F36" i="2" l="1"/>
  <c r="L36" i="2" s="1"/>
  <c r="R36" i="2"/>
</calcChain>
</file>

<file path=xl/sharedStrings.xml><?xml version="1.0" encoding="utf-8"?>
<sst xmlns="http://schemas.openxmlformats.org/spreadsheetml/2006/main" count="30" uniqueCount="14">
  <si>
    <t>Sumber: Laporan Anak Tahun 2021 (Seksi Kesga)</t>
  </si>
  <si>
    <t>JUMLAH (KAB/KOTA)</t>
  </si>
  <si>
    <t>%</t>
  </si>
  <si>
    <t>JUMLAH</t>
  </si>
  <si>
    <t>L + P</t>
  </si>
  <si>
    <t>P</t>
  </si>
  <si>
    <t>L</t>
  </si>
  <si>
    <t>BBLR</t>
  </si>
  <si>
    <t>BAYI BARU LAHIR DITIMBANG (RIIL)</t>
  </si>
  <si>
    <t>JUMLAH LAHIR HIDUP (PROYEKSI)</t>
  </si>
  <si>
    <t>PUSKESMAS</t>
  </si>
  <si>
    <t>KECAMATAN</t>
  </si>
  <si>
    <t>NO</t>
  </si>
  <si>
    <t>BAYI BERAT BADAN LAHIR RENDAH (BBLR) MENURUT JENIS KELAMIN, KECAMATAN, DAN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</si>
</sst>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\(#,##0.0\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37" fontId="2" fillId="0" borderId="0" xfId="1" applyNumberFormat="1" applyFont="1" applyAlignment="1">
      <alignment vertical="center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37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64" fontId="2" fillId="0" borderId="6" xfId="1" applyNumberFormat="1" applyFont="1" applyBorder="1" applyAlignment="1">
      <alignment horizontal="center" vertical="center"/>
    </xf>
    <xf numFmtId="37" fontId="2" fillId="0" borderId="6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164" fontId="2" fillId="0" borderId="6" xfId="1" applyNumberFormat="1" applyFont="1" applyBorder="1" applyAlignment="1">
      <alignment horizontal="center"/>
    </xf>
    <xf numFmtId="37" fontId="2" fillId="0" borderId="6" xfId="1" applyNumberFormat="1" applyFont="1" applyBorder="1" applyAlignment="1">
      <alignment horizontal="center"/>
    </xf>
    <xf numFmtId="166" fontId="2" fillId="0" borderId="6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0" borderId="11" xfId="1" applyFont="1" applyBorder="1"/>
    <xf numFmtId="0" fontId="7" fillId="0" borderId="9" xfId="1" applyFont="1" applyBorder="1"/>
    <xf numFmtId="0" fontId="2" fillId="0" borderId="10" xfId="1" applyFont="1" applyBorder="1" applyAlignment="1">
      <alignment horizontal="center" vertical="center" wrapText="1"/>
    </xf>
    <xf numFmtId="0" fontId="7" fillId="0" borderId="12" xfId="1" applyFont="1" applyBorder="1"/>
    <xf numFmtId="0" fontId="7" fillId="0" borderId="13" xfId="1" applyFont="1" applyBorder="1"/>
    <xf numFmtId="0" fontId="7" fillId="0" borderId="14" xfId="1" applyFont="1" applyBorder="1"/>
    <xf numFmtId="0" fontId="7" fillId="0" borderId="6" xfId="1" applyFont="1" applyBorder="1"/>
    <xf numFmtId="0" fontId="2" fillId="0" borderId="15" xfId="1" applyFont="1" applyBorder="1" applyAlignment="1">
      <alignment vertical="center"/>
    </xf>
    <xf numFmtId="0" fontId="2" fillId="0" borderId="14" xfId="1" applyFont="1" applyBorder="1" applyAlignment="1">
      <alignment horizontal="center" vertical="center" wrapText="1"/>
    </xf>
    <xf numFmtId="0" fontId="7" fillId="0" borderId="7" xfId="1" applyFont="1" applyBorder="1"/>
    <xf numFmtId="0" fontId="1" fillId="0" borderId="0" xfId="1"/>
    <xf numFmtId="0" fontId="2" fillId="0" borderId="1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</cellXfs>
  <cellStyles count="2">
    <cellStyle name="Normal" xfId="0" builtinId="0"/>
    <cellStyle name="Normal 2" xfId="1" xr:uid="{6C88D500-F6DE-4E64-8801-D83F625D4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28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  <cell r="C31" t="str">
            <v>Baru Ilir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H12">
            <v>121</v>
          </cell>
          <cell r="I12">
            <v>112</v>
          </cell>
        </row>
        <row r="13">
          <cell r="H13">
            <v>98</v>
          </cell>
          <cell r="I13">
            <v>90</v>
          </cell>
        </row>
        <row r="14">
          <cell r="H14">
            <v>140</v>
          </cell>
          <cell r="I14">
            <v>128</v>
          </cell>
        </row>
        <row r="15">
          <cell r="H15">
            <v>313</v>
          </cell>
          <cell r="I15">
            <v>289</v>
          </cell>
        </row>
        <row r="16">
          <cell r="H16">
            <v>607</v>
          </cell>
          <cell r="I16">
            <v>572</v>
          </cell>
        </row>
        <row r="17">
          <cell r="H17">
            <v>285</v>
          </cell>
          <cell r="I17">
            <v>270</v>
          </cell>
        </row>
        <row r="18">
          <cell r="H18">
            <v>333</v>
          </cell>
          <cell r="I18">
            <v>315</v>
          </cell>
        </row>
        <row r="19">
          <cell r="H19">
            <v>275</v>
          </cell>
          <cell r="I19">
            <v>258</v>
          </cell>
        </row>
        <row r="20">
          <cell r="H20">
            <v>88</v>
          </cell>
          <cell r="I20">
            <v>84</v>
          </cell>
        </row>
        <row r="21">
          <cell r="H21">
            <v>133</v>
          </cell>
          <cell r="I21">
            <v>126</v>
          </cell>
        </row>
        <row r="22">
          <cell r="H22">
            <v>162</v>
          </cell>
          <cell r="I22">
            <v>153</v>
          </cell>
        </row>
        <row r="23">
          <cell r="H23">
            <v>111</v>
          </cell>
          <cell r="I23">
            <v>105</v>
          </cell>
        </row>
        <row r="24">
          <cell r="H24">
            <v>96</v>
          </cell>
          <cell r="I24">
            <v>92</v>
          </cell>
        </row>
        <row r="25">
          <cell r="H25">
            <v>91</v>
          </cell>
          <cell r="I25">
            <v>85</v>
          </cell>
        </row>
        <row r="26">
          <cell r="H26">
            <v>178</v>
          </cell>
          <cell r="I26">
            <v>173</v>
          </cell>
        </row>
        <row r="27">
          <cell r="H27">
            <v>153</v>
          </cell>
          <cell r="I27">
            <v>143</v>
          </cell>
        </row>
        <row r="28">
          <cell r="H28">
            <v>226</v>
          </cell>
          <cell r="I28">
            <v>215</v>
          </cell>
        </row>
        <row r="29">
          <cell r="H29">
            <v>251</v>
          </cell>
          <cell r="I29">
            <v>244</v>
          </cell>
        </row>
        <row r="30">
          <cell r="H30">
            <v>264</v>
          </cell>
          <cell r="I30">
            <v>248</v>
          </cell>
        </row>
        <row r="31">
          <cell r="H31">
            <v>302</v>
          </cell>
          <cell r="I31">
            <v>279</v>
          </cell>
        </row>
        <row r="32">
          <cell r="H32">
            <v>215</v>
          </cell>
          <cell r="I32">
            <v>195</v>
          </cell>
        </row>
        <row r="33">
          <cell r="H33">
            <v>144</v>
          </cell>
          <cell r="I33">
            <v>131</v>
          </cell>
        </row>
        <row r="34">
          <cell r="H34">
            <v>89</v>
          </cell>
          <cell r="I34">
            <v>83</v>
          </cell>
        </row>
        <row r="35">
          <cell r="H35">
            <v>109</v>
          </cell>
          <cell r="I35">
            <v>102</v>
          </cell>
        </row>
        <row r="36">
          <cell r="H36">
            <v>162</v>
          </cell>
          <cell r="I36">
            <v>153</v>
          </cell>
        </row>
        <row r="37">
          <cell r="H37">
            <v>166</v>
          </cell>
          <cell r="I37">
            <v>152</v>
          </cell>
        </row>
        <row r="38">
          <cell r="H38">
            <v>49</v>
          </cell>
          <cell r="I38">
            <v>41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4851-650C-466B-ADAD-9CF040DD3B82}">
  <sheetPr>
    <tabColor rgb="FF666699"/>
  </sheetPr>
  <dimension ref="A1:Z998"/>
  <sheetViews>
    <sheetView tabSelected="1" workbookViewId="0">
      <selection activeCell="A38" sqref="A38"/>
    </sheetView>
  </sheetViews>
  <sheetFormatPr defaultColWidth="13.08984375" defaultRowHeight="15" customHeight="1" x14ac:dyDescent="0.3"/>
  <cols>
    <col min="1" max="1" width="5.1796875" style="1" customWidth="1"/>
    <col min="2" max="3" width="19.7265625" style="1" customWidth="1"/>
    <col min="4" max="18" width="8.81640625" style="1" customWidth="1"/>
    <col min="19" max="19" width="8.26953125" style="1" customWidth="1"/>
    <col min="20" max="26" width="7.26953125" style="1" customWidth="1"/>
    <col min="27" max="16384" width="13.08984375" style="1"/>
  </cols>
  <sheetData>
    <row r="1" spans="1:26" ht="14.25" customHeight="1" x14ac:dyDescent="0.3">
      <c r="A1" s="47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3"/>
      <c r="T1" s="43"/>
      <c r="U1" s="43"/>
      <c r="V1" s="43"/>
      <c r="W1" s="43"/>
      <c r="X1" s="43"/>
      <c r="Y1" s="43"/>
      <c r="Z1" s="43"/>
    </row>
    <row r="2" spans="1:26" ht="16.5" customHeight="1" x14ac:dyDescent="0.3">
      <c r="A2" s="43"/>
      <c r="B2" s="43"/>
      <c r="C2" s="43"/>
      <c r="D2" s="43"/>
      <c r="E2" s="45"/>
      <c r="F2" s="43"/>
      <c r="G2" s="43"/>
      <c r="H2" s="45" t="str">
        <f>'[1]1'!E5</f>
        <v>KABUPATEN/KOTA</v>
      </c>
      <c r="I2" s="46" t="str">
        <f>'[1]1'!F5</f>
        <v>BALIKPAPAN</v>
      </c>
      <c r="J2" s="45"/>
      <c r="K2" s="45"/>
      <c r="L2" s="43"/>
      <c r="M2" s="43"/>
      <c r="N2" s="44"/>
      <c r="O2" s="43"/>
      <c r="P2" s="43"/>
      <c r="Q2" s="44"/>
      <c r="R2" s="44"/>
      <c r="S2" s="43"/>
      <c r="T2" s="43"/>
      <c r="U2" s="43"/>
      <c r="V2" s="43"/>
      <c r="W2" s="43"/>
      <c r="X2" s="43"/>
      <c r="Y2" s="43"/>
      <c r="Z2" s="43"/>
    </row>
    <row r="3" spans="1:26" ht="16.5" customHeight="1" x14ac:dyDescent="0.3">
      <c r="A3" s="43"/>
      <c r="B3" s="43"/>
      <c r="C3" s="43"/>
      <c r="D3" s="43"/>
      <c r="E3" s="45"/>
      <c r="F3" s="43"/>
      <c r="G3" s="43"/>
      <c r="H3" s="45" t="str">
        <f>'[1]1'!E6</f>
        <v xml:space="preserve">TAHUN </v>
      </c>
      <c r="I3" s="46">
        <f>'[1]1'!F6</f>
        <v>2021</v>
      </c>
      <c r="J3" s="45"/>
      <c r="K3" s="45"/>
      <c r="L3" s="43"/>
      <c r="M3" s="43"/>
      <c r="N3" s="44"/>
      <c r="O3" s="43"/>
      <c r="P3" s="43"/>
      <c r="Q3" s="44"/>
      <c r="R3" s="44"/>
      <c r="S3" s="43"/>
      <c r="T3" s="43"/>
      <c r="U3" s="43"/>
      <c r="V3" s="43"/>
      <c r="W3" s="43"/>
      <c r="X3" s="43"/>
      <c r="Y3" s="43"/>
      <c r="Z3" s="43"/>
    </row>
    <row r="4" spans="1:26" ht="15.75" customHeight="1" thickBo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41" t="s">
        <v>12</v>
      </c>
      <c r="B5" s="41" t="s">
        <v>11</v>
      </c>
      <c r="C5" s="41" t="s">
        <v>10</v>
      </c>
      <c r="D5" s="40" t="s">
        <v>9</v>
      </c>
      <c r="E5" s="39"/>
      <c r="F5" s="38"/>
      <c r="G5" s="37" t="s">
        <v>8</v>
      </c>
      <c r="H5" s="33"/>
      <c r="I5" s="33"/>
      <c r="J5" s="33"/>
      <c r="K5" s="33"/>
      <c r="L5" s="32"/>
      <c r="M5" s="37" t="s">
        <v>7</v>
      </c>
      <c r="N5" s="33"/>
      <c r="O5" s="33"/>
      <c r="P5" s="33"/>
      <c r="Q5" s="33"/>
      <c r="R5" s="32"/>
      <c r="S5" s="36"/>
      <c r="T5" s="2"/>
      <c r="U5" s="2"/>
      <c r="V5" s="2"/>
      <c r="W5" s="2"/>
      <c r="X5" s="2"/>
      <c r="Y5" s="2"/>
      <c r="Z5" s="2"/>
    </row>
    <row r="6" spans="1:26" ht="21.75" customHeight="1" x14ac:dyDescent="0.3">
      <c r="A6" s="35"/>
      <c r="B6" s="35"/>
      <c r="C6" s="35"/>
      <c r="D6" s="34"/>
      <c r="E6" s="33"/>
      <c r="F6" s="32"/>
      <c r="G6" s="31" t="s">
        <v>6</v>
      </c>
      <c r="H6" s="30"/>
      <c r="I6" s="31" t="s">
        <v>5</v>
      </c>
      <c r="J6" s="30"/>
      <c r="K6" s="31" t="s">
        <v>4</v>
      </c>
      <c r="L6" s="30"/>
      <c r="M6" s="31" t="s">
        <v>6</v>
      </c>
      <c r="N6" s="30"/>
      <c r="O6" s="31" t="s">
        <v>5</v>
      </c>
      <c r="P6" s="30"/>
      <c r="Q6" s="31" t="s">
        <v>4</v>
      </c>
      <c r="R6" s="30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29"/>
      <c r="B7" s="29"/>
      <c r="C7" s="29"/>
      <c r="D7" s="28" t="s">
        <v>6</v>
      </c>
      <c r="E7" s="28" t="s">
        <v>5</v>
      </c>
      <c r="F7" s="27" t="s">
        <v>4</v>
      </c>
      <c r="G7" s="25" t="s">
        <v>3</v>
      </c>
      <c r="H7" s="24" t="s">
        <v>2</v>
      </c>
      <c r="I7" s="25" t="s">
        <v>3</v>
      </c>
      <c r="J7" s="24" t="s">
        <v>2</v>
      </c>
      <c r="K7" s="25" t="s">
        <v>3</v>
      </c>
      <c r="L7" s="24" t="s">
        <v>2</v>
      </c>
      <c r="M7" s="25" t="s">
        <v>3</v>
      </c>
      <c r="N7" s="24" t="s">
        <v>2</v>
      </c>
      <c r="O7" s="25" t="s">
        <v>3</v>
      </c>
      <c r="P7" s="26" t="s">
        <v>2</v>
      </c>
      <c r="Q7" s="25" t="s">
        <v>3</v>
      </c>
      <c r="R7" s="24" t="s">
        <v>2</v>
      </c>
      <c r="S7" s="2"/>
      <c r="T7" s="2"/>
      <c r="U7" s="2"/>
      <c r="V7" s="2"/>
      <c r="W7" s="2"/>
      <c r="X7" s="2"/>
      <c r="Y7" s="2"/>
      <c r="Z7" s="2"/>
    </row>
    <row r="8" spans="1:26" ht="15.5" x14ac:dyDescent="0.3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3">
        <v>16</v>
      </c>
      <c r="Q8" s="22">
        <v>17</v>
      </c>
      <c r="R8" s="22">
        <v>18</v>
      </c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18">
        <f>'[1]9'!A9</f>
        <v>1</v>
      </c>
      <c r="B9" s="18" t="str">
        <f>'[1]9'!B9</f>
        <v>Balikpapan Timur</v>
      </c>
      <c r="C9" s="18" t="str">
        <f>'[1]9'!C9</f>
        <v>Teritip</v>
      </c>
      <c r="D9" s="15">
        <f>'[1]30'!H12</f>
        <v>121</v>
      </c>
      <c r="E9" s="15">
        <f>'[1]30'!I12</f>
        <v>112</v>
      </c>
      <c r="F9" s="15">
        <f>SUM(D9:E9)</f>
        <v>233</v>
      </c>
      <c r="G9" s="21">
        <v>138</v>
      </c>
      <c r="H9" s="14">
        <f>G9/D9*100</f>
        <v>114.0495867768595</v>
      </c>
      <c r="I9" s="15">
        <v>106</v>
      </c>
      <c r="J9" s="17">
        <f>I9/E9*100</f>
        <v>94.642857142857139</v>
      </c>
      <c r="K9" s="15">
        <f>G9+I9</f>
        <v>244</v>
      </c>
      <c r="L9" s="17">
        <f>K9/F9*100</f>
        <v>104.72103004291846</v>
      </c>
      <c r="M9" s="15">
        <v>5</v>
      </c>
      <c r="N9" s="14">
        <f>M9/G9*100</f>
        <v>3.6231884057971016</v>
      </c>
      <c r="O9" s="15">
        <v>6</v>
      </c>
      <c r="P9" s="16">
        <f>O9/I9*100</f>
        <v>5.6603773584905666</v>
      </c>
      <c r="Q9" s="15">
        <v>11</v>
      </c>
      <c r="R9" s="14">
        <f>Q9/K9*100</f>
        <v>4.5081967213114753</v>
      </c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18">
        <f>'[1]9'!A10</f>
        <v>2</v>
      </c>
      <c r="B10" s="18" t="str">
        <f>'[1]9'!B10</f>
        <v>Balikpapan Timur</v>
      </c>
      <c r="C10" s="18" t="str">
        <f>'[1]9'!C10</f>
        <v>Lamaru</v>
      </c>
      <c r="D10" s="15">
        <f>'[1]30'!H13</f>
        <v>98</v>
      </c>
      <c r="E10" s="15">
        <f>'[1]30'!I13</f>
        <v>90</v>
      </c>
      <c r="F10" s="15">
        <f>SUM(D10:E10)</f>
        <v>188</v>
      </c>
      <c r="G10" s="21">
        <v>106</v>
      </c>
      <c r="H10" s="14">
        <f>G10/D10*100</f>
        <v>108.16326530612245</v>
      </c>
      <c r="I10" s="15">
        <v>94</v>
      </c>
      <c r="J10" s="17">
        <f>I10/E10*100</f>
        <v>104.44444444444446</v>
      </c>
      <c r="K10" s="15">
        <f>G10+I10</f>
        <v>200</v>
      </c>
      <c r="L10" s="17">
        <f>K10/F10*100</f>
        <v>106.38297872340425</v>
      </c>
      <c r="M10" s="15">
        <v>1</v>
      </c>
      <c r="N10" s="14">
        <v>0</v>
      </c>
      <c r="O10" s="15">
        <v>1</v>
      </c>
      <c r="P10" s="16">
        <v>0</v>
      </c>
      <c r="Q10" s="15">
        <f>M10+O10</f>
        <v>2</v>
      </c>
      <c r="R10" s="14">
        <v>0</v>
      </c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18">
        <f>'[1]9'!A11</f>
        <v>3</v>
      </c>
      <c r="B11" s="18" t="str">
        <f>'[1]9'!B11</f>
        <v>Balikpapan Timur</v>
      </c>
      <c r="C11" s="18" t="str">
        <f>'[1]9'!C11</f>
        <v>Manggar Baru</v>
      </c>
      <c r="D11" s="15">
        <f>'[1]30'!H14</f>
        <v>140</v>
      </c>
      <c r="E11" s="15">
        <f>'[1]30'!I14</f>
        <v>128</v>
      </c>
      <c r="F11" s="15">
        <f>SUM(D11:E11)</f>
        <v>268</v>
      </c>
      <c r="G11" s="21">
        <v>152</v>
      </c>
      <c r="H11" s="14">
        <f>G11/D11*100</f>
        <v>108.57142857142857</v>
      </c>
      <c r="I11" s="15">
        <v>153</v>
      </c>
      <c r="J11" s="17">
        <f>I11/E11*100</f>
        <v>119.53125</v>
      </c>
      <c r="K11" s="15">
        <f>G11+I11</f>
        <v>305</v>
      </c>
      <c r="L11" s="17">
        <f>K11/F11*100</f>
        <v>113.80597014925374</v>
      </c>
      <c r="M11" s="15">
        <v>5</v>
      </c>
      <c r="N11" s="14">
        <f>M11/G11*100</f>
        <v>3.2894736842105261</v>
      </c>
      <c r="O11" s="15">
        <v>3</v>
      </c>
      <c r="P11" s="16">
        <f>O11/I11*100</f>
        <v>1.9607843137254901</v>
      </c>
      <c r="Q11" s="15">
        <f>M11+O11</f>
        <v>8</v>
      </c>
      <c r="R11" s="14">
        <f>Q11/K11*100</f>
        <v>2.622950819672131</v>
      </c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18">
        <f>'[1]9'!A12</f>
        <v>4</v>
      </c>
      <c r="B12" s="18" t="str">
        <f>'[1]9'!B12</f>
        <v>Balikpapan Timur</v>
      </c>
      <c r="C12" s="18" t="str">
        <f>'[1]9'!C12</f>
        <v>Manggar</v>
      </c>
      <c r="D12" s="15">
        <f>'[1]30'!H15</f>
        <v>313</v>
      </c>
      <c r="E12" s="15">
        <f>'[1]30'!I15</f>
        <v>289</v>
      </c>
      <c r="F12" s="15">
        <f>SUM(D12:E12)</f>
        <v>602</v>
      </c>
      <c r="G12" s="21">
        <v>338</v>
      </c>
      <c r="H12" s="14">
        <f>G12/D12*100</f>
        <v>107.98722044728434</v>
      </c>
      <c r="I12" s="15">
        <v>307</v>
      </c>
      <c r="J12" s="17">
        <f>I12/E12*100</f>
        <v>106.22837370242215</v>
      </c>
      <c r="K12" s="15">
        <f>G12+I12</f>
        <v>645</v>
      </c>
      <c r="L12" s="17">
        <f>K12/F12*100</f>
        <v>107.14285714285714</v>
      </c>
      <c r="M12" s="15">
        <v>9</v>
      </c>
      <c r="N12" s="14">
        <f>M12/G12*100</f>
        <v>2.6627218934911245</v>
      </c>
      <c r="O12" s="15">
        <v>11</v>
      </c>
      <c r="P12" s="16">
        <f>O12/I12*100</f>
        <v>3.5830618892508146</v>
      </c>
      <c r="Q12" s="15">
        <f>M12+O12</f>
        <v>20</v>
      </c>
      <c r="R12" s="14">
        <f>Q12/K12*100</f>
        <v>3.1007751937984498</v>
      </c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18">
        <f>'[1]9'!A13</f>
        <v>5</v>
      </c>
      <c r="B13" s="18" t="str">
        <f>'[1]9'!B13</f>
        <v>Balikpapan Selatan</v>
      </c>
      <c r="C13" s="18" t="str">
        <f>'[1]9'!C13</f>
        <v>Sepinggan Baru</v>
      </c>
      <c r="D13" s="15">
        <f>'[1]30'!H16</f>
        <v>607</v>
      </c>
      <c r="E13" s="15">
        <f>'[1]30'!I16</f>
        <v>572</v>
      </c>
      <c r="F13" s="15">
        <f>SUM(D13:E13)</f>
        <v>1179</v>
      </c>
      <c r="G13" s="21">
        <v>619</v>
      </c>
      <c r="H13" s="14">
        <f>G13/D13*100</f>
        <v>101.97693574958815</v>
      </c>
      <c r="I13" s="15">
        <v>585</v>
      </c>
      <c r="J13" s="17">
        <f>I13/E13*100</f>
        <v>102.27272727272727</v>
      </c>
      <c r="K13" s="15">
        <f>G13+I13</f>
        <v>1204</v>
      </c>
      <c r="L13" s="17">
        <f>K13/F13*100</f>
        <v>102.12044105173877</v>
      </c>
      <c r="M13" s="15">
        <v>37</v>
      </c>
      <c r="N13" s="14">
        <f>M13/G13*100</f>
        <v>5.9773828756058158</v>
      </c>
      <c r="O13" s="15">
        <v>41</v>
      </c>
      <c r="P13" s="16">
        <f>O13/I13*100</f>
        <v>7.0085470085470085</v>
      </c>
      <c r="Q13" s="15">
        <f>M13+O13</f>
        <v>78</v>
      </c>
      <c r="R13" s="14">
        <f>Q13/K13*100</f>
        <v>6.4784053156146175</v>
      </c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18">
        <f>'[1]9'!A14</f>
        <v>6</v>
      </c>
      <c r="B14" s="18" t="str">
        <f>'[1]9'!B14</f>
        <v>Balikpapan Selatan</v>
      </c>
      <c r="C14" s="18" t="str">
        <f>'[1]9'!C14</f>
        <v>Gunung Bahagia</v>
      </c>
      <c r="D14" s="15">
        <f>'[1]30'!H17</f>
        <v>285</v>
      </c>
      <c r="E14" s="15">
        <f>'[1]30'!I17</f>
        <v>270</v>
      </c>
      <c r="F14" s="15">
        <f>SUM(D14:E14)</f>
        <v>555</v>
      </c>
      <c r="G14" s="15">
        <v>277</v>
      </c>
      <c r="H14" s="14">
        <f>G14/D14*100</f>
        <v>97.192982456140356</v>
      </c>
      <c r="I14" s="15">
        <v>252</v>
      </c>
      <c r="J14" s="17">
        <f>I14/E14*100</f>
        <v>93.333333333333329</v>
      </c>
      <c r="K14" s="15">
        <f>G14+I14</f>
        <v>529</v>
      </c>
      <c r="L14" s="17">
        <f>K14/F14*100</f>
        <v>95.315315315315317</v>
      </c>
      <c r="M14" s="15">
        <v>4</v>
      </c>
      <c r="N14" s="14">
        <f>M14/G14*100</f>
        <v>1.4440433212996391</v>
      </c>
      <c r="O14" s="15">
        <v>9</v>
      </c>
      <c r="P14" s="16">
        <f>O14/I14*100</f>
        <v>3.5714285714285712</v>
      </c>
      <c r="Q14" s="15">
        <f>M14+O14</f>
        <v>13</v>
      </c>
      <c r="R14" s="14">
        <f>Q14/K14*100</f>
        <v>2.4574669187145557</v>
      </c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18">
        <f>'[1]9'!A15</f>
        <v>7</v>
      </c>
      <c r="B15" s="18" t="str">
        <f>'[1]9'!B15</f>
        <v>Balikpapan Kota</v>
      </c>
      <c r="C15" s="18" t="str">
        <f>'[1]9'!C15</f>
        <v>Damai</v>
      </c>
      <c r="D15" s="15">
        <f>'[1]30'!H18</f>
        <v>333</v>
      </c>
      <c r="E15" s="15">
        <f>'[1]30'!I18</f>
        <v>315</v>
      </c>
      <c r="F15" s="15">
        <f>SUM(D15:E15)</f>
        <v>648</v>
      </c>
      <c r="G15" s="15">
        <v>324</v>
      </c>
      <c r="H15" s="14">
        <f>G15/D15*100</f>
        <v>97.297297297297305</v>
      </c>
      <c r="I15" s="15">
        <v>285</v>
      </c>
      <c r="J15" s="17">
        <f>I15/E15*100</f>
        <v>90.476190476190482</v>
      </c>
      <c r="K15" s="15">
        <f>G15+I15</f>
        <v>609</v>
      </c>
      <c r="L15" s="17">
        <f>K15/F15*100</f>
        <v>93.981481481481481</v>
      </c>
      <c r="M15" s="15">
        <v>0</v>
      </c>
      <c r="N15" s="14">
        <f>M15/G15*100</f>
        <v>0</v>
      </c>
      <c r="O15" s="15">
        <v>2</v>
      </c>
      <c r="P15" s="16">
        <f>O15/I15*100</f>
        <v>0.70175438596491224</v>
      </c>
      <c r="Q15" s="15">
        <f>M15+O15</f>
        <v>2</v>
      </c>
      <c r="R15" s="14">
        <f>Q15/K15*100</f>
        <v>0.32840722495894908</v>
      </c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18">
        <f>'[1]9'!A16</f>
        <v>8</v>
      </c>
      <c r="B16" s="18" t="str">
        <f>'[1]9'!B16</f>
        <v>Balikpapan Kota</v>
      </c>
      <c r="C16" s="18" t="str">
        <f>'[1]9'!C16</f>
        <v>Klandasan Ilir</v>
      </c>
      <c r="D16" s="15">
        <f>'[1]30'!H19</f>
        <v>275</v>
      </c>
      <c r="E16" s="15">
        <f>'[1]30'!I19</f>
        <v>258</v>
      </c>
      <c r="F16" s="15">
        <f>SUM(D16:E16)</f>
        <v>533</v>
      </c>
      <c r="G16" s="15">
        <v>313</v>
      </c>
      <c r="H16" s="14">
        <f>G16/D16*100</f>
        <v>113.81818181818181</v>
      </c>
      <c r="I16" s="15">
        <v>263</v>
      </c>
      <c r="J16" s="17">
        <f>I16/E16*100</f>
        <v>101.93798449612403</v>
      </c>
      <c r="K16" s="15">
        <f>G16+I16</f>
        <v>576</v>
      </c>
      <c r="L16" s="17">
        <f>K16/F16*100</f>
        <v>108.06754221388368</v>
      </c>
      <c r="M16" s="15">
        <v>10</v>
      </c>
      <c r="N16" s="14">
        <f>M16/G16*100</f>
        <v>3.1948881789137378</v>
      </c>
      <c r="O16" s="15">
        <v>3</v>
      </c>
      <c r="P16" s="16">
        <f>O16/I16*100</f>
        <v>1.1406844106463878</v>
      </c>
      <c r="Q16" s="15">
        <f>M16+O16</f>
        <v>13</v>
      </c>
      <c r="R16" s="14">
        <f>Q16/K16*100</f>
        <v>2.2569444444444442</v>
      </c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18">
        <f>'[1]9'!A17</f>
        <v>9</v>
      </c>
      <c r="B17" s="18" t="str">
        <f>'[1]9'!B17</f>
        <v>Balikpapan Kota</v>
      </c>
      <c r="C17" s="18" t="str">
        <f>'[1]9'!C17</f>
        <v>Prapatan</v>
      </c>
      <c r="D17" s="15">
        <f>'[1]30'!H20</f>
        <v>88</v>
      </c>
      <c r="E17" s="15">
        <f>'[1]30'!I20</f>
        <v>84</v>
      </c>
      <c r="F17" s="15">
        <f>SUM(D17:E17)</f>
        <v>172</v>
      </c>
      <c r="G17" s="15">
        <v>86</v>
      </c>
      <c r="H17" s="14">
        <f>G17/D17*100</f>
        <v>97.727272727272734</v>
      </c>
      <c r="I17" s="15">
        <v>89</v>
      </c>
      <c r="J17" s="17">
        <f>I17/E17*100</f>
        <v>105.95238095238095</v>
      </c>
      <c r="K17" s="15">
        <f>G17+I17</f>
        <v>175</v>
      </c>
      <c r="L17" s="17">
        <f>K17/F17*100</f>
        <v>101.74418604651163</v>
      </c>
      <c r="M17" s="15">
        <v>0</v>
      </c>
      <c r="N17" s="14">
        <f>M17/G17*100</f>
        <v>0</v>
      </c>
      <c r="O17" s="15">
        <v>0</v>
      </c>
      <c r="P17" s="16">
        <f>O17/I17*100</f>
        <v>0</v>
      </c>
      <c r="Q17" s="15">
        <f>M17+O17</f>
        <v>0</v>
      </c>
      <c r="R17" s="14">
        <f>Q17/K17*100</f>
        <v>0</v>
      </c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18">
        <f>'[1]9'!A18</f>
        <v>10</v>
      </c>
      <c r="B18" s="18" t="str">
        <f>'[1]9'!B18</f>
        <v>Balikpapan Kota</v>
      </c>
      <c r="C18" s="18" t="str">
        <f>'[1]9'!C18</f>
        <v>Telaga Sari</v>
      </c>
      <c r="D18" s="15">
        <f>'[1]30'!H21</f>
        <v>133</v>
      </c>
      <c r="E18" s="15">
        <f>'[1]30'!I21</f>
        <v>126</v>
      </c>
      <c r="F18" s="15">
        <f>SUM(D18:E18)</f>
        <v>259</v>
      </c>
      <c r="G18" s="15">
        <v>138</v>
      </c>
      <c r="H18" s="14">
        <f>G18/D18*100</f>
        <v>103.75939849624061</v>
      </c>
      <c r="I18" s="15">
        <v>122</v>
      </c>
      <c r="J18" s="17">
        <f>I18/E18*100</f>
        <v>96.825396825396822</v>
      </c>
      <c r="K18" s="15">
        <f>G18+I18</f>
        <v>260</v>
      </c>
      <c r="L18" s="17">
        <f>K18/F18*100</f>
        <v>100.38610038610038</v>
      </c>
      <c r="M18" s="15">
        <v>2</v>
      </c>
      <c r="N18" s="14">
        <f>M18/G18*100</f>
        <v>1.4492753623188406</v>
      </c>
      <c r="O18" s="15">
        <v>3</v>
      </c>
      <c r="P18" s="16">
        <f>O18/I18*100</f>
        <v>2.459016393442623</v>
      </c>
      <c r="Q18" s="15">
        <f>M18+O18</f>
        <v>5</v>
      </c>
      <c r="R18" s="14">
        <f>Q18/K18*100</f>
        <v>1.9230769230769231</v>
      </c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18">
        <f>'[1]9'!A19</f>
        <v>11</v>
      </c>
      <c r="B19" s="18" t="str">
        <f>'[1]9'!B19</f>
        <v>Balikpapan Tengah</v>
      </c>
      <c r="C19" s="18" t="str">
        <f>'[1]9'!C19</f>
        <v>Gunung Sari Ilir</v>
      </c>
      <c r="D19" s="15">
        <f>'[1]30'!H22</f>
        <v>162</v>
      </c>
      <c r="E19" s="15">
        <f>'[1]30'!I22</f>
        <v>153</v>
      </c>
      <c r="F19" s="15">
        <f>SUM(D19:E19)</f>
        <v>315</v>
      </c>
      <c r="G19" s="15">
        <v>160</v>
      </c>
      <c r="H19" s="14">
        <f>G19/D19*100</f>
        <v>98.76543209876543</v>
      </c>
      <c r="I19" s="15">
        <v>153</v>
      </c>
      <c r="J19" s="17">
        <f>I19/E19*100</f>
        <v>100</v>
      </c>
      <c r="K19" s="15">
        <f>G19+I19</f>
        <v>313</v>
      </c>
      <c r="L19" s="17">
        <f>K19/F19*100</f>
        <v>99.365079365079367</v>
      </c>
      <c r="M19" s="15">
        <v>1</v>
      </c>
      <c r="N19" s="14">
        <f>M19/G19*100</f>
        <v>0.625</v>
      </c>
      <c r="O19" s="15">
        <v>6</v>
      </c>
      <c r="P19" s="16">
        <f>O19/I19*100</f>
        <v>3.9215686274509802</v>
      </c>
      <c r="Q19" s="15">
        <f>M19+O19</f>
        <v>7</v>
      </c>
      <c r="R19" s="14">
        <f>Q19/K19*100</f>
        <v>2.2364217252396164</v>
      </c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18">
        <f>'[1]9'!A20</f>
        <v>12</v>
      </c>
      <c r="B20" s="18" t="str">
        <f>'[1]9'!B20</f>
        <v>Balikpapan Tengah</v>
      </c>
      <c r="C20" s="18" t="str">
        <f>'[1]9'!C20</f>
        <v>Gunung Sari Ulu</v>
      </c>
      <c r="D20" s="15">
        <f>'[1]30'!H23</f>
        <v>111</v>
      </c>
      <c r="E20" s="15">
        <f>'[1]30'!I23</f>
        <v>105</v>
      </c>
      <c r="F20" s="15">
        <f>SUM(D20:E20)</f>
        <v>216</v>
      </c>
      <c r="G20" s="15">
        <v>111</v>
      </c>
      <c r="H20" s="14">
        <f>G20/D20*100</f>
        <v>100</v>
      </c>
      <c r="I20" s="15">
        <v>105</v>
      </c>
      <c r="J20" s="17">
        <f>I20/E20*100</f>
        <v>100</v>
      </c>
      <c r="K20" s="15">
        <f>G20+I20</f>
        <v>216</v>
      </c>
      <c r="L20" s="17">
        <f>K20/F20*100</f>
        <v>100</v>
      </c>
      <c r="M20" s="15">
        <v>4</v>
      </c>
      <c r="N20" s="14">
        <f>M20/G20*100</f>
        <v>3.6036036036036037</v>
      </c>
      <c r="O20" s="15">
        <v>2</v>
      </c>
      <c r="P20" s="16">
        <f>O20/I20*100</f>
        <v>1.9047619047619049</v>
      </c>
      <c r="Q20" s="15">
        <f>M20+O20</f>
        <v>6</v>
      </c>
      <c r="R20" s="14">
        <f>Q20/K20*100</f>
        <v>2.7777777777777777</v>
      </c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18">
        <f>'[1]9'!A21</f>
        <v>13</v>
      </c>
      <c r="B21" s="18" t="str">
        <f>'[1]9'!B21</f>
        <v>Balikpapan Tengah</v>
      </c>
      <c r="C21" s="18" t="str">
        <f>'[1]9'!C21</f>
        <v>Mekar Sari</v>
      </c>
      <c r="D21" s="15">
        <f>'[1]30'!H24</f>
        <v>96</v>
      </c>
      <c r="E21" s="15">
        <f>'[1]30'!I24</f>
        <v>92</v>
      </c>
      <c r="F21" s="15">
        <f>SUM(D21:E21)</f>
        <v>188</v>
      </c>
      <c r="G21" s="15">
        <v>96</v>
      </c>
      <c r="H21" s="14">
        <f>G21/D21*100</f>
        <v>100</v>
      </c>
      <c r="I21" s="15">
        <v>95</v>
      </c>
      <c r="J21" s="17">
        <f>I21/E21*100</f>
        <v>103.26086956521738</v>
      </c>
      <c r="K21" s="15">
        <f>G21+I21</f>
        <v>191</v>
      </c>
      <c r="L21" s="17">
        <f>K21/F21*100</f>
        <v>101.59574468085107</v>
      </c>
      <c r="M21" s="15">
        <v>4</v>
      </c>
      <c r="N21" s="14">
        <f>M21/G21*100</f>
        <v>4.1666666666666661</v>
      </c>
      <c r="O21" s="15">
        <v>6</v>
      </c>
      <c r="P21" s="16">
        <f>O21/I21*100</f>
        <v>6.3157894736842106</v>
      </c>
      <c r="Q21" s="15">
        <f>M21+O21</f>
        <v>10</v>
      </c>
      <c r="R21" s="14">
        <f>Q21/K21*100</f>
        <v>5.2356020942408374</v>
      </c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18">
        <f>'[1]9'!A22</f>
        <v>14</v>
      </c>
      <c r="B22" s="18" t="str">
        <f>'[1]9'!B22</f>
        <v>Balikpapan Tengah</v>
      </c>
      <c r="C22" s="18" t="str">
        <f>'[1]9'!C22</f>
        <v>Karang Jati</v>
      </c>
      <c r="D22" s="15">
        <f>'[1]30'!H25</f>
        <v>91</v>
      </c>
      <c r="E22" s="15">
        <f>'[1]30'!I25</f>
        <v>85</v>
      </c>
      <c r="F22" s="15">
        <f>SUM(D22:E22)</f>
        <v>176</v>
      </c>
      <c r="G22" s="15">
        <v>84</v>
      </c>
      <c r="H22" s="14">
        <f>G22/D22*100</f>
        <v>92.307692307692307</v>
      </c>
      <c r="I22" s="15">
        <v>94</v>
      </c>
      <c r="J22" s="17">
        <f>I22/E22*100</f>
        <v>110.58823529411765</v>
      </c>
      <c r="K22" s="15">
        <f>G22+I22</f>
        <v>178</v>
      </c>
      <c r="L22" s="17">
        <f>K22/F22*100</f>
        <v>101.13636363636364</v>
      </c>
      <c r="M22" s="15">
        <v>0</v>
      </c>
      <c r="N22" s="14">
        <f>M22/G22*100</f>
        <v>0</v>
      </c>
      <c r="O22" s="15">
        <v>6</v>
      </c>
      <c r="P22" s="16">
        <f>O22/I22*100</f>
        <v>6.3829787234042552</v>
      </c>
      <c r="Q22" s="15">
        <f>M22+O22</f>
        <v>6</v>
      </c>
      <c r="R22" s="14">
        <f>Q22/K22*100</f>
        <v>3.3707865168539324</v>
      </c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5">
      <c r="A23" s="18">
        <f>'[1]9'!A23</f>
        <v>15</v>
      </c>
      <c r="B23" s="18" t="str">
        <f>'[1]9'!B23</f>
        <v>Balikpapan Tengah</v>
      </c>
      <c r="C23" s="18" t="str">
        <f>'[1]9'!C23</f>
        <v>Karang Rejo</v>
      </c>
      <c r="D23" s="15">
        <f>'[1]30'!H26</f>
        <v>178</v>
      </c>
      <c r="E23" s="15">
        <f>'[1]30'!I26</f>
        <v>173</v>
      </c>
      <c r="F23" s="15">
        <f>SUM(D23:E23)</f>
        <v>351</v>
      </c>
      <c r="G23" s="20">
        <v>180</v>
      </c>
      <c r="H23" s="14">
        <f>G23/D23*100</f>
        <v>101.12359550561798</v>
      </c>
      <c r="I23" s="20">
        <v>209</v>
      </c>
      <c r="J23" s="17">
        <f>I23/E23*100</f>
        <v>120.80924855491328</v>
      </c>
      <c r="K23" s="15">
        <f>G23+I23</f>
        <v>389</v>
      </c>
      <c r="L23" s="17">
        <f>K23/F23*100</f>
        <v>110.82621082621083</v>
      </c>
      <c r="M23" s="20">
        <v>8</v>
      </c>
      <c r="N23" s="19">
        <f>M23/G23*100</f>
        <v>4.4444444444444446</v>
      </c>
      <c r="O23" s="20">
        <v>6</v>
      </c>
      <c r="P23" s="19">
        <f>O23/I23*100</f>
        <v>2.8708133971291865</v>
      </c>
      <c r="Q23" s="20">
        <f>M23+O23</f>
        <v>14</v>
      </c>
      <c r="R23" s="19">
        <f>Q23/K23*100</f>
        <v>3.5989717223650386</v>
      </c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18">
        <f>'[1]9'!A24</f>
        <v>16</v>
      </c>
      <c r="B24" s="18" t="str">
        <f>'[1]9'!B24</f>
        <v>Balikpapan Tengah</v>
      </c>
      <c r="C24" s="18" t="str">
        <f>'[1]9'!C24</f>
        <v>Sumber Rejo</v>
      </c>
      <c r="D24" s="15">
        <f>'[1]30'!H27</f>
        <v>153</v>
      </c>
      <c r="E24" s="15">
        <f>'[1]30'!I27</f>
        <v>143</v>
      </c>
      <c r="F24" s="15">
        <f>SUM(D24:E24)</f>
        <v>296</v>
      </c>
      <c r="G24" s="15">
        <v>154</v>
      </c>
      <c r="H24" s="14">
        <f>G24/D24*100</f>
        <v>100.65359477124183</v>
      </c>
      <c r="I24" s="15">
        <v>158</v>
      </c>
      <c r="J24" s="17">
        <f>I24/E24*100</f>
        <v>110.48951048951048</v>
      </c>
      <c r="K24" s="15">
        <f>G24+I24</f>
        <v>312</v>
      </c>
      <c r="L24" s="17">
        <f>K24/F24*100</f>
        <v>105.40540540540539</v>
      </c>
      <c r="M24" s="15">
        <v>0</v>
      </c>
      <c r="N24" s="14">
        <f>M24/G24*100</f>
        <v>0</v>
      </c>
      <c r="O24" s="15">
        <v>0</v>
      </c>
      <c r="P24" s="16">
        <f>O24/I24*100</f>
        <v>0</v>
      </c>
      <c r="Q24" s="15">
        <f>M24+O24</f>
        <v>0</v>
      </c>
      <c r="R24" s="14">
        <f>Q24/K24*100</f>
        <v>0</v>
      </c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18">
        <f>'[1]9'!A25</f>
        <v>17</v>
      </c>
      <c r="B25" s="18" t="str">
        <f>'[1]9'!B25</f>
        <v>Balikpapan Utara</v>
      </c>
      <c r="C25" s="18" t="str">
        <f>'[1]9'!C25</f>
        <v>Muara Rapak</v>
      </c>
      <c r="D25" s="15">
        <f>'[1]30'!H28</f>
        <v>226</v>
      </c>
      <c r="E25" s="15">
        <f>'[1]30'!I28</f>
        <v>215</v>
      </c>
      <c r="F25" s="15">
        <f>SUM(D25:E25)</f>
        <v>441</v>
      </c>
      <c r="G25" s="15">
        <v>231</v>
      </c>
      <c r="H25" s="14">
        <f>G25/D25*100</f>
        <v>102.21238938053096</v>
      </c>
      <c r="I25" s="15">
        <v>220</v>
      </c>
      <c r="J25" s="17">
        <f>I25/E25*100</f>
        <v>102.32558139534885</v>
      </c>
      <c r="K25" s="15">
        <f>G25+I25</f>
        <v>451</v>
      </c>
      <c r="L25" s="17">
        <f>K25/F25*100</f>
        <v>102.26757369614512</v>
      </c>
      <c r="M25" s="15">
        <v>6</v>
      </c>
      <c r="N25" s="14">
        <f>M25/G25*100</f>
        <v>2.5974025974025974</v>
      </c>
      <c r="O25" s="15">
        <v>4</v>
      </c>
      <c r="P25" s="16">
        <f>O25/I25*100</f>
        <v>1.8181818181818181</v>
      </c>
      <c r="Q25" s="15">
        <f>M25+O25</f>
        <v>10</v>
      </c>
      <c r="R25" s="14">
        <f>Q25/K25*100</f>
        <v>2.2172949002217295</v>
      </c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18">
        <f>'[1]9'!A26</f>
        <v>18</v>
      </c>
      <c r="B26" s="18" t="str">
        <f>'[1]9'!B26</f>
        <v>Balikpapan Utara</v>
      </c>
      <c r="C26" s="18" t="str">
        <f>'[1]9'!C26</f>
        <v>Gunung Samarinda</v>
      </c>
      <c r="D26" s="15">
        <f>'[1]30'!H29</f>
        <v>251</v>
      </c>
      <c r="E26" s="15">
        <f>'[1]30'!I29</f>
        <v>244</v>
      </c>
      <c r="F26" s="15">
        <f>SUM(D26:E26)</f>
        <v>495</v>
      </c>
      <c r="G26" s="15">
        <v>253</v>
      </c>
      <c r="H26" s="14">
        <f>G26/D26*100</f>
        <v>100.79681274900398</v>
      </c>
      <c r="I26" s="15">
        <v>238</v>
      </c>
      <c r="J26" s="17">
        <f>I26/E26*100</f>
        <v>97.540983606557376</v>
      </c>
      <c r="K26" s="15">
        <f>G26+I26</f>
        <v>491</v>
      </c>
      <c r="L26" s="17">
        <f>K26/F26*100</f>
        <v>99.191919191919183</v>
      </c>
      <c r="M26" s="15">
        <v>7</v>
      </c>
      <c r="N26" s="14">
        <f>M26/G26*100</f>
        <v>2.766798418972332</v>
      </c>
      <c r="O26" s="15">
        <v>5</v>
      </c>
      <c r="P26" s="16">
        <f>O26/I26*100</f>
        <v>2.1008403361344539</v>
      </c>
      <c r="Q26" s="15">
        <f>M26+O26</f>
        <v>12</v>
      </c>
      <c r="R26" s="14">
        <f>Q26/K26*100</f>
        <v>2.4439918533604885</v>
      </c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18">
        <f>'[1]9'!A27</f>
        <v>19</v>
      </c>
      <c r="B27" s="18" t="str">
        <f>'[1]9'!B27</f>
        <v>Balikpapan Utara</v>
      </c>
      <c r="C27" s="18" t="str">
        <f>'[1]9'!C27</f>
        <v>Batu Ampar</v>
      </c>
      <c r="D27" s="15">
        <f>'[1]30'!H30</f>
        <v>264</v>
      </c>
      <c r="E27" s="15">
        <f>'[1]30'!I30</f>
        <v>248</v>
      </c>
      <c r="F27" s="15">
        <f>SUM(D27:E27)</f>
        <v>512</v>
      </c>
      <c r="G27" s="15">
        <v>277</v>
      </c>
      <c r="H27" s="14">
        <f>G27/D27*100</f>
        <v>104.92424242424244</v>
      </c>
      <c r="I27" s="15">
        <v>256</v>
      </c>
      <c r="J27" s="17">
        <f>I27/E27*100</f>
        <v>103.2258064516129</v>
      </c>
      <c r="K27" s="15">
        <f>G27+I27</f>
        <v>533</v>
      </c>
      <c r="L27" s="17">
        <f>K27/F27*100</f>
        <v>104.1015625</v>
      </c>
      <c r="M27" s="15">
        <v>0</v>
      </c>
      <c r="N27" s="14">
        <f>M27/G27*100</f>
        <v>0</v>
      </c>
      <c r="O27" s="15">
        <v>1</v>
      </c>
      <c r="P27" s="16">
        <f>O27/I27*100</f>
        <v>0.390625</v>
      </c>
      <c r="Q27" s="15">
        <f>M27+O27</f>
        <v>1</v>
      </c>
      <c r="R27" s="14">
        <f>Q27/K27*100</f>
        <v>0.18761726078799248</v>
      </c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18">
        <f>'[1]9'!A28</f>
        <v>20</v>
      </c>
      <c r="B28" s="18" t="str">
        <f>'[1]9'!B28</f>
        <v>Balikpapan Utara</v>
      </c>
      <c r="C28" s="18" t="str">
        <f>'[1]9'!C28</f>
        <v>Graha Indah</v>
      </c>
      <c r="D28" s="15">
        <f>'[1]30'!H31</f>
        <v>302</v>
      </c>
      <c r="E28" s="15">
        <f>'[1]30'!I31</f>
        <v>279</v>
      </c>
      <c r="F28" s="15">
        <f>SUM(D28:E28)</f>
        <v>581</v>
      </c>
      <c r="G28" s="15">
        <v>221</v>
      </c>
      <c r="H28" s="14">
        <f>G28/D28*100</f>
        <v>73.178807947019862</v>
      </c>
      <c r="I28" s="15">
        <v>210</v>
      </c>
      <c r="J28" s="17">
        <f>I28/E28*100</f>
        <v>75.268817204301072</v>
      </c>
      <c r="K28" s="15">
        <f>G28+I28</f>
        <v>431</v>
      </c>
      <c r="L28" s="17">
        <f>K28/F28*100</f>
        <v>74.182444061962144</v>
      </c>
      <c r="M28" s="15">
        <v>21</v>
      </c>
      <c r="N28" s="14">
        <f>M28/G28*100</f>
        <v>9.502262443438914</v>
      </c>
      <c r="O28" s="15">
        <v>16</v>
      </c>
      <c r="P28" s="16">
        <f>O28/I28*100</f>
        <v>7.6190476190476195</v>
      </c>
      <c r="Q28" s="15">
        <f>M28+O28</f>
        <v>37</v>
      </c>
      <c r="R28" s="14">
        <f>Q28/K28*100</f>
        <v>8.5846867749419946</v>
      </c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18">
        <f>'[1]9'!A29</f>
        <v>21</v>
      </c>
      <c r="B29" s="18" t="str">
        <f>'[1]9'!B29</f>
        <v>Balikpapan Utara</v>
      </c>
      <c r="C29" s="18" t="str">
        <f>'[1]9'!C29</f>
        <v>Karang Joang</v>
      </c>
      <c r="D29" s="15">
        <f>'[1]30'!H32</f>
        <v>215</v>
      </c>
      <c r="E29" s="15">
        <f>'[1]30'!I32</f>
        <v>195</v>
      </c>
      <c r="F29" s="15">
        <f>SUM(D29:E29)</f>
        <v>410</v>
      </c>
      <c r="G29" s="15">
        <v>212</v>
      </c>
      <c r="H29" s="14">
        <f>G29/D29*100</f>
        <v>98.604651162790702</v>
      </c>
      <c r="I29" s="15">
        <v>227</v>
      </c>
      <c r="J29" s="17">
        <f>I29/E29*100</f>
        <v>116.41025641025642</v>
      </c>
      <c r="K29" s="15">
        <f>G29+I29</f>
        <v>439</v>
      </c>
      <c r="L29" s="17">
        <f>K29/F29*100</f>
        <v>107.07317073170732</v>
      </c>
      <c r="M29" s="15">
        <v>13</v>
      </c>
      <c r="N29" s="14">
        <f>M29/G29*100</f>
        <v>6.132075471698113</v>
      </c>
      <c r="O29" s="15">
        <v>15</v>
      </c>
      <c r="P29" s="16">
        <f>O29/I29*100</f>
        <v>6.607929515418502</v>
      </c>
      <c r="Q29" s="15">
        <f>M29+O29</f>
        <v>28</v>
      </c>
      <c r="R29" s="14">
        <f>Q29/K29*100</f>
        <v>6.3781321184510258</v>
      </c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18">
        <f>'[1]9'!A30</f>
        <v>22</v>
      </c>
      <c r="B30" s="18" t="str">
        <f>'[1]9'!B30</f>
        <v>Balikpapan Barat</v>
      </c>
      <c r="C30" s="18" t="str">
        <f>'[1]9'!C30</f>
        <v>Margomulyo</v>
      </c>
      <c r="D30" s="15">
        <f>'[1]30'!H33</f>
        <v>144</v>
      </c>
      <c r="E30" s="15">
        <f>'[1]30'!I33</f>
        <v>131</v>
      </c>
      <c r="F30" s="15">
        <f>SUM(D30:E30)</f>
        <v>275</v>
      </c>
      <c r="G30" s="15">
        <v>150</v>
      </c>
      <c r="H30" s="14">
        <f>G30/D30*100</f>
        <v>104.16666666666667</v>
      </c>
      <c r="I30" s="15">
        <v>128</v>
      </c>
      <c r="J30" s="17">
        <f>I30/E30*100</f>
        <v>97.70992366412213</v>
      </c>
      <c r="K30" s="15">
        <f>G30+I30</f>
        <v>278</v>
      </c>
      <c r="L30" s="17">
        <f>K30/F30*100</f>
        <v>101.09090909090909</v>
      </c>
      <c r="M30" s="15">
        <v>2</v>
      </c>
      <c r="N30" s="14">
        <f>M30/G30*100</f>
        <v>1.3333333333333335</v>
      </c>
      <c r="O30" s="15">
        <v>3</v>
      </c>
      <c r="P30" s="16">
        <f>O30/I30*100</f>
        <v>2.34375</v>
      </c>
      <c r="Q30" s="15">
        <f>M30+O30</f>
        <v>5</v>
      </c>
      <c r="R30" s="14">
        <f>Q30/K30*100</f>
        <v>1.7985611510791366</v>
      </c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18">
        <f>'[1]9'!A31</f>
        <v>23</v>
      </c>
      <c r="B31" s="18" t="str">
        <f>'[1]9'!B31</f>
        <v>Balikpapan Barat</v>
      </c>
      <c r="C31" s="18" t="str">
        <f>'[1]9'!C31</f>
        <v>Baru Ilir</v>
      </c>
      <c r="D31" s="15">
        <f>'[1]30'!H34</f>
        <v>89</v>
      </c>
      <c r="E31" s="15">
        <f>'[1]30'!I34</f>
        <v>83</v>
      </c>
      <c r="F31" s="15">
        <f>SUM(D31:E31)</f>
        <v>172</v>
      </c>
      <c r="G31" s="15">
        <v>92</v>
      </c>
      <c r="H31" s="14">
        <f>G31/D31*100</f>
        <v>103.37078651685394</v>
      </c>
      <c r="I31" s="15">
        <v>87</v>
      </c>
      <c r="J31" s="17">
        <f>I31/E31*100</f>
        <v>104.81927710843372</v>
      </c>
      <c r="K31" s="15">
        <f>G31+I31</f>
        <v>179</v>
      </c>
      <c r="L31" s="17">
        <f>K31/F31*100</f>
        <v>104.06976744186048</v>
      </c>
      <c r="M31" s="15">
        <v>5</v>
      </c>
      <c r="N31" s="14">
        <f>M31/G31*100</f>
        <v>5.4347826086956523</v>
      </c>
      <c r="O31" s="15">
        <v>7</v>
      </c>
      <c r="P31" s="16">
        <f>O31/I31*100</f>
        <v>8.0459770114942533</v>
      </c>
      <c r="Q31" s="15">
        <v>12</v>
      </c>
      <c r="R31" s="14">
        <f>Q31/K31*100</f>
        <v>6.7039106145251397</v>
      </c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18">
        <f>'[1]9'!A32</f>
        <v>24</v>
      </c>
      <c r="B32" s="18" t="str">
        <f>'[1]9'!B32</f>
        <v>Balikpapan Barat</v>
      </c>
      <c r="C32" s="18" t="str">
        <f>'[1]9'!C32</f>
        <v>Margasari</v>
      </c>
      <c r="D32" s="15">
        <f>'[1]30'!H35</f>
        <v>109</v>
      </c>
      <c r="E32" s="15">
        <f>'[1]30'!I35</f>
        <v>102</v>
      </c>
      <c r="F32" s="15">
        <f>SUM(D32:E32)</f>
        <v>211</v>
      </c>
      <c r="G32" s="15">
        <v>106</v>
      </c>
      <c r="H32" s="14">
        <f>G32/D32*100</f>
        <v>97.247706422018354</v>
      </c>
      <c r="I32" s="15">
        <v>112</v>
      </c>
      <c r="J32" s="17">
        <f>I32/E32*100</f>
        <v>109.80392156862746</v>
      </c>
      <c r="K32" s="15">
        <f>G32+I32</f>
        <v>218</v>
      </c>
      <c r="L32" s="17">
        <f>K32/F32*100</f>
        <v>103.3175355450237</v>
      </c>
      <c r="M32" s="15">
        <v>7</v>
      </c>
      <c r="N32" s="14">
        <f>M32/G32*100</f>
        <v>6.6037735849056602</v>
      </c>
      <c r="O32" s="15">
        <v>11</v>
      </c>
      <c r="P32" s="16">
        <f>O32/I32*100</f>
        <v>9.8214285714285712</v>
      </c>
      <c r="Q32" s="15">
        <f>M32+O32</f>
        <v>18</v>
      </c>
      <c r="R32" s="14">
        <f>Q32/K32*100</f>
        <v>8.2568807339449553</v>
      </c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18">
        <f>'[1]9'!A33</f>
        <v>25</v>
      </c>
      <c r="B33" s="18" t="str">
        <f>'[1]9'!B33</f>
        <v>Balikpapan Barat</v>
      </c>
      <c r="C33" s="18" t="str">
        <f>'[1]9'!C33</f>
        <v>Baru Tengah</v>
      </c>
      <c r="D33" s="15">
        <f>'[1]30'!H36</f>
        <v>162</v>
      </c>
      <c r="E33" s="15">
        <f>'[1]30'!I36</f>
        <v>153</v>
      </c>
      <c r="F33" s="15">
        <f>SUM(D33:E33)</f>
        <v>315</v>
      </c>
      <c r="G33" s="15">
        <v>166</v>
      </c>
      <c r="H33" s="14">
        <f>G33/D33*100</f>
        <v>102.46913580246914</v>
      </c>
      <c r="I33" s="15">
        <v>156</v>
      </c>
      <c r="J33" s="17">
        <f>I33/E33*100</f>
        <v>101.96078431372548</v>
      </c>
      <c r="K33" s="15">
        <f>G33+I33</f>
        <v>322</v>
      </c>
      <c r="L33" s="17">
        <f>K33/F33*100</f>
        <v>102.22222222222221</v>
      </c>
      <c r="M33" s="15">
        <v>7</v>
      </c>
      <c r="N33" s="14">
        <f>M33/G33*100</f>
        <v>4.2168674698795181</v>
      </c>
      <c r="O33" s="15">
        <v>8</v>
      </c>
      <c r="P33" s="16">
        <f>O33/I33*100</f>
        <v>5.1282051282051277</v>
      </c>
      <c r="Q33" s="15">
        <f>M33+O33</f>
        <v>15</v>
      </c>
      <c r="R33" s="14">
        <f>Q33/K33*100</f>
        <v>4.658385093167702</v>
      </c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3">
      <c r="A34" s="18">
        <f>'[1]9'!A34</f>
        <v>26</v>
      </c>
      <c r="B34" s="18" t="str">
        <f>'[1]9'!B34</f>
        <v>Balikpapan Barat</v>
      </c>
      <c r="C34" s="18" t="str">
        <f>'[1]9'!C34</f>
        <v>Baru Ulu</v>
      </c>
      <c r="D34" s="15">
        <f>'[1]30'!H37</f>
        <v>166</v>
      </c>
      <c r="E34" s="15">
        <f>'[1]30'!I37</f>
        <v>152</v>
      </c>
      <c r="F34" s="15">
        <f>SUM(D34:E34)</f>
        <v>318</v>
      </c>
      <c r="G34" s="15">
        <v>165</v>
      </c>
      <c r="H34" s="14">
        <f>G34/D34*100</f>
        <v>99.397590361445793</v>
      </c>
      <c r="I34" s="15">
        <v>161</v>
      </c>
      <c r="J34" s="17">
        <f>I34/E34*100</f>
        <v>105.92105263157893</v>
      </c>
      <c r="K34" s="15">
        <f>G34+I34</f>
        <v>326</v>
      </c>
      <c r="L34" s="17">
        <f>K34/F34*100</f>
        <v>102.51572327044025</v>
      </c>
      <c r="M34" s="15">
        <v>10</v>
      </c>
      <c r="N34" s="14">
        <f>M34/G34*100</f>
        <v>6.0606060606060606</v>
      </c>
      <c r="O34" s="15">
        <v>9</v>
      </c>
      <c r="P34" s="16">
        <f>O34/I34*100</f>
        <v>5.5900621118012426</v>
      </c>
      <c r="Q34" s="15">
        <f>M34+O34</f>
        <v>19</v>
      </c>
      <c r="R34" s="14">
        <f>Q34/K34*100</f>
        <v>5.8282208588957047</v>
      </c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">
      <c r="A35" s="18">
        <f>'[1]9'!A35</f>
        <v>27</v>
      </c>
      <c r="B35" s="18" t="str">
        <f>'[1]9'!B35</f>
        <v>Balikpapan Barat</v>
      </c>
      <c r="C35" s="18" t="str">
        <f>'[1]9'!C35</f>
        <v>Kariangau</v>
      </c>
      <c r="D35" s="15">
        <f>'[1]30'!H38</f>
        <v>49</v>
      </c>
      <c r="E35" s="15">
        <f>'[1]30'!I38</f>
        <v>41</v>
      </c>
      <c r="F35" s="15">
        <f>SUM(D35:E35)</f>
        <v>90</v>
      </c>
      <c r="G35" s="15">
        <v>54</v>
      </c>
      <c r="H35" s="14">
        <f>G35/D35*100</f>
        <v>110.20408163265304</v>
      </c>
      <c r="I35" s="15">
        <v>45</v>
      </c>
      <c r="J35" s="17">
        <f>I35/E35*100</f>
        <v>109.75609756097562</v>
      </c>
      <c r="K35" s="15">
        <f>G35+I35</f>
        <v>99</v>
      </c>
      <c r="L35" s="17">
        <f>K35/F35*100</f>
        <v>110.00000000000001</v>
      </c>
      <c r="M35" s="15">
        <v>6</v>
      </c>
      <c r="N35" s="14">
        <f>M35/G35*100</f>
        <v>11.111111111111111</v>
      </c>
      <c r="O35" s="15">
        <v>7</v>
      </c>
      <c r="P35" s="16">
        <f>O35/I35*100</f>
        <v>15.555555555555555</v>
      </c>
      <c r="Q35" s="15">
        <f>M35+O35</f>
        <v>13</v>
      </c>
      <c r="R35" s="14">
        <f>Q35/K35*100</f>
        <v>13.131313131313133</v>
      </c>
      <c r="S35" s="2"/>
      <c r="T35" s="2"/>
      <c r="U35" s="2"/>
      <c r="V35" s="2"/>
      <c r="W35" s="2"/>
      <c r="X35" s="2"/>
      <c r="Y35" s="2"/>
      <c r="Z35" s="2"/>
    </row>
    <row r="36" spans="1:26" ht="19.5" customHeight="1" thickBot="1" x14ac:dyDescent="0.35">
      <c r="A36" s="13" t="s">
        <v>1</v>
      </c>
      <c r="B36" s="12"/>
      <c r="C36" s="11"/>
      <c r="D36" s="8">
        <f>SUM(D9:D35)</f>
        <v>5161</v>
      </c>
      <c r="E36" s="8">
        <f>SUM(E9:E35)</f>
        <v>4838</v>
      </c>
      <c r="F36" s="8">
        <f>SUM(F9:F35)</f>
        <v>9999</v>
      </c>
      <c r="G36" s="8">
        <f>SUM(G9:G35)</f>
        <v>5203</v>
      </c>
      <c r="H36" s="7">
        <f>G36/D36*100</f>
        <v>100.8137957760124</v>
      </c>
      <c r="I36" s="8">
        <f>SUM(I9:I35)</f>
        <v>4910</v>
      </c>
      <c r="J36" s="10">
        <f>I36/E36*100</f>
        <v>101.48821827201321</v>
      </c>
      <c r="K36" s="8">
        <f>SUM(K9:K35)</f>
        <v>10113</v>
      </c>
      <c r="L36" s="10">
        <f>K36/F36*100</f>
        <v>101.14011401140115</v>
      </c>
      <c r="M36" s="8">
        <f>SUM(M9:M35)</f>
        <v>174</v>
      </c>
      <c r="N36" s="7">
        <f>M36/G36*100</f>
        <v>3.3442244858735344</v>
      </c>
      <c r="O36" s="8">
        <f>SUM(O9:O35)</f>
        <v>191</v>
      </c>
      <c r="P36" s="9">
        <f>O36/I36*100</f>
        <v>3.8900203665987778</v>
      </c>
      <c r="Q36" s="8">
        <f>SUM(Q9:Q35)</f>
        <v>365</v>
      </c>
      <c r="R36" s="7">
        <f>Q36/K36*100</f>
        <v>3.6092158607732618</v>
      </c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"/>
      <c r="Q37" s="5"/>
      <c r="R37" s="5"/>
      <c r="S37" s="2"/>
      <c r="T37" s="2"/>
      <c r="U37" s="2"/>
      <c r="V37" s="2"/>
      <c r="W37" s="2"/>
      <c r="X37" s="2"/>
      <c r="Y37" s="2"/>
      <c r="Z37" s="2"/>
    </row>
    <row r="38" spans="1:26" ht="15.5" x14ac:dyDescent="0.3">
      <c r="A38" s="4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">
      <c r="A40" s="2"/>
      <c r="B40" s="2"/>
      <c r="C40" s="2"/>
      <c r="D40" s="2"/>
      <c r="E40" s="2"/>
      <c r="F40" s="2"/>
      <c r="G40" s="2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3">
    <mergeCell ref="K6:L6"/>
    <mergeCell ref="M6:N6"/>
    <mergeCell ref="O6:P6"/>
    <mergeCell ref="Q6:R6"/>
    <mergeCell ref="A1:R1"/>
    <mergeCell ref="A5:A7"/>
    <mergeCell ref="B5:B7"/>
    <mergeCell ref="C5:C7"/>
    <mergeCell ref="D5:F6"/>
    <mergeCell ref="G5:L5"/>
    <mergeCell ref="M5:R5"/>
    <mergeCell ref="G6:H6"/>
    <mergeCell ref="I6:J6"/>
  </mergeCells>
  <pageMargins left="0.7" right="0.7" top="0.75" bottom="0.75" header="0" footer="0"/>
  <pageSetup paperSize="5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2022-06-13T02:49:35Z</dcterms:modified>
</cp:coreProperties>
</file>