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BB1F1B8F-8280-48FF-9B41-415A13F68E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8" sheetId="2" r:id="rId1"/>
    <sheet name="Sheet1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2" l="1"/>
  <c r="J36" i="2" s="1"/>
  <c r="G36" i="2"/>
  <c r="H36" i="2" s="1"/>
  <c r="E36" i="2"/>
  <c r="D36" i="2"/>
  <c r="K35" i="2"/>
  <c r="J35" i="2"/>
  <c r="H35" i="2"/>
  <c r="F35" i="2"/>
  <c r="C35" i="2"/>
  <c r="B35" i="2"/>
  <c r="A35" i="2"/>
  <c r="K34" i="2"/>
  <c r="L34" i="2" s="1"/>
  <c r="J34" i="2"/>
  <c r="H34" i="2"/>
  <c r="F34" i="2"/>
  <c r="C34" i="2"/>
  <c r="B34" i="2"/>
  <c r="A34" i="2"/>
  <c r="K33" i="2"/>
  <c r="L33" i="2" s="1"/>
  <c r="J33" i="2"/>
  <c r="H33" i="2"/>
  <c r="F33" i="2"/>
  <c r="C33" i="2"/>
  <c r="B33" i="2"/>
  <c r="A33" i="2"/>
  <c r="K32" i="2"/>
  <c r="L32" i="2" s="1"/>
  <c r="J32" i="2"/>
  <c r="H32" i="2"/>
  <c r="F32" i="2"/>
  <c r="C32" i="2"/>
  <c r="B32" i="2"/>
  <c r="A32" i="2"/>
  <c r="K31" i="2"/>
  <c r="L31" i="2" s="1"/>
  <c r="J31" i="2"/>
  <c r="H31" i="2"/>
  <c r="F31" i="2"/>
  <c r="C31" i="2"/>
  <c r="B31" i="2"/>
  <c r="A31" i="2"/>
  <c r="K30" i="2"/>
  <c r="L30" i="2" s="1"/>
  <c r="J30" i="2"/>
  <c r="H30" i="2"/>
  <c r="F30" i="2"/>
  <c r="C30" i="2"/>
  <c r="B30" i="2"/>
  <c r="A30" i="2"/>
  <c r="K29" i="2"/>
  <c r="J29" i="2"/>
  <c r="H29" i="2"/>
  <c r="F29" i="2"/>
  <c r="C29" i="2"/>
  <c r="B29" i="2"/>
  <c r="A29" i="2"/>
  <c r="K28" i="2"/>
  <c r="J28" i="2"/>
  <c r="H28" i="2"/>
  <c r="F28" i="2"/>
  <c r="C28" i="2"/>
  <c r="B28" i="2"/>
  <c r="A28" i="2"/>
  <c r="K27" i="2"/>
  <c r="J27" i="2"/>
  <c r="H27" i="2"/>
  <c r="F27" i="2"/>
  <c r="C27" i="2"/>
  <c r="B27" i="2"/>
  <c r="A27" i="2"/>
  <c r="K26" i="2"/>
  <c r="J26" i="2"/>
  <c r="H26" i="2"/>
  <c r="F26" i="2"/>
  <c r="C26" i="2"/>
  <c r="B26" i="2"/>
  <c r="A26" i="2"/>
  <c r="K25" i="2"/>
  <c r="J25" i="2"/>
  <c r="H25" i="2"/>
  <c r="F25" i="2"/>
  <c r="C25" i="2"/>
  <c r="B25" i="2"/>
  <c r="A25" i="2"/>
  <c r="K24" i="2"/>
  <c r="L24" i="2" s="1"/>
  <c r="J24" i="2"/>
  <c r="H24" i="2"/>
  <c r="F24" i="2"/>
  <c r="C24" i="2"/>
  <c r="B24" i="2"/>
  <c r="A24" i="2"/>
  <c r="K23" i="2"/>
  <c r="L23" i="2" s="1"/>
  <c r="J23" i="2"/>
  <c r="H23" i="2"/>
  <c r="F23" i="2"/>
  <c r="C23" i="2"/>
  <c r="B23" i="2"/>
  <c r="A23" i="2"/>
  <c r="K22" i="2"/>
  <c r="L22" i="2" s="1"/>
  <c r="J22" i="2"/>
  <c r="H22" i="2"/>
  <c r="F22" i="2"/>
  <c r="C22" i="2"/>
  <c r="B22" i="2"/>
  <c r="A22" i="2"/>
  <c r="K21" i="2"/>
  <c r="J21" i="2"/>
  <c r="H21" i="2"/>
  <c r="F21" i="2"/>
  <c r="C21" i="2"/>
  <c r="B21" i="2"/>
  <c r="A21" i="2"/>
  <c r="K20" i="2"/>
  <c r="J20" i="2"/>
  <c r="H20" i="2"/>
  <c r="F20" i="2"/>
  <c r="C20" i="2"/>
  <c r="B20" i="2"/>
  <c r="A20" i="2"/>
  <c r="K19" i="2"/>
  <c r="J19" i="2"/>
  <c r="H19" i="2"/>
  <c r="F19" i="2"/>
  <c r="C19" i="2"/>
  <c r="B19" i="2"/>
  <c r="A19" i="2"/>
  <c r="K18" i="2"/>
  <c r="J18" i="2"/>
  <c r="H18" i="2"/>
  <c r="F18" i="2"/>
  <c r="C18" i="2"/>
  <c r="B18" i="2"/>
  <c r="A18" i="2"/>
  <c r="K17" i="2"/>
  <c r="H17" i="2"/>
  <c r="F17" i="2"/>
  <c r="C17" i="2"/>
  <c r="B17" i="2"/>
  <c r="A17" i="2"/>
  <c r="K16" i="2"/>
  <c r="L16" i="2" s="1"/>
  <c r="J16" i="2"/>
  <c r="H16" i="2"/>
  <c r="F16" i="2"/>
  <c r="C16" i="2"/>
  <c r="B16" i="2"/>
  <c r="A16" i="2"/>
  <c r="K15" i="2"/>
  <c r="L15" i="2" s="1"/>
  <c r="J15" i="2"/>
  <c r="H15" i="2"/>
  <c r="F15" i="2"/>
  <c r="C15" i="2"/>
  <c r="B15" i="2"/>
  <c r="A15" i="2"/>
  <c r="K14" i="2"/>
  <c r="L14" i="2" s="1"/>
  <c r="J14" i="2"/>
  <c r="H14" i="2"/>
  <c r="F14" i="2"/>
  <c r="C14" i="2"/>
  <c r="B14" i="2"/>
  <c r="A14" i="2"/>
  <c r="K13" i="2"/>
  <c r="L13" i="2" s="1"/>
  <c r="J13" i="2"/>
  <c r="H13" i="2"/>
  <c r="F13" i="2"/>
  <c r="C13" i="2"/>
  <c r="B13" i="2"/>
  <c r="A13" i="2"/>
  <c r="K12" i="2"/>
  <c r="L12" i="2" s="1"/>
  <c r="J12" i="2"/>
  <c r="C12" i="2"/>
  <c r="B12" i="2"/>
  <c r="A12" i="2"/>
  <c r="K11" i="2"/>
  <c r="J11" i="2"/>
  <c r="H11" i="2"/>
  <c r="F11" i="2"/>
  <c r="C11" i="2"/>
  <c r="B11" i="2"/>
  <c r="A11" i="2"/>
  <c r="K10" i="2"/>
  <c r="L10" i="2" s="1"/>
  <c r="J10" i="2"/>
  <c r="H10" i="2"/>
  <c r="F10" i="2"/>
  <c r="C10" i="2"/>
  <c r="B10" i="2"/>
  <c r="A10" i="2"/>
  <c r="K9" i="2"/>
  <c r="J9" i="2"/>
  <c r="H9" i="2"/>
  <c r="F9" i="2"/>
  <c r="F36" i="2" s="1"/>
  <c r="C9" i="2"/>
  <c r="B9" i="2"/>
  <c r="A9" i="2"/>
  <c r="G3" i="2"/>
  <c r="F3" i="2"/>
  <c r="G2" i="2"/>
  <c r="F2" i="2"/>
  <c r="L11" i="2" l="1"/>
  <c r="L21" i="2"/>
  <c r="L29" i="2"/>
  <c r="L20" i="2"/>
  <c r="L28" i="2"/>
  <c r="K36" i="2"/>
  <c r="L19" i="2"/>
  <c r="L27" i="2"/>
  <c r="L35" i="2"/>
  <c r="L18" i="2"/>
  <c r="L26" i="2"/>
  <c r="L17" i="2"/>
  <c r="L25" i="2"/>
  <c r="L36" i="2"/>
  <c r="L9" i="2"/>
</calcChain>
</file>

<file path=xl/sharedStrings.xml><?xml version="1.0" encoding="utf-8"?>
<sst xmlns="http://schemas.openxmlformats.org/spreadsheetml/2006/main" count="21" uniqueCount="14">
  <si>
    <t>PELAYANAN KESEHATAN  PENDERITA HIPERTENSI MENURUT JENIS KELAMIN, KECAMATAN, DAN PUSKESMAS</t>
  </si>
  <si>
    <t>NO</t>
  </si>
  <si>
    <t>KECAMATAN</t>
  </si>
  <si>
    <t>PUSKESMAS</t>
  </si>
  <si>
    <r>
      <rPr>
        <sz val="12"/>
        <color theme="1"/>
        <rFont val="Arial"/>
        <family val="2"/>
      </rPr>
      <t xml:space="preserve">JUMLAH ESTIMASI PENDERITA HIPERTENSI BERUSIA </t>
    </r>
    <r>
      <rPr>
        <sz val="12"/>
        <color theme="1"/>
        <rFont val="Calibri"/>
        <family val="2"/>
      </rPr>
      <t>≥</t>
    </r>
    <r>
      <rPr>
        <sz val="12"/>
        <color theme="1"/>
        <rFont val="Arial"/>
        <family val="2"/>
      </rPr>
      <t xml:space="preserve"> 15 TAHUN</t>
    </r>
  </si>
  <si>
    <t>MENDAPAT PELAYANAN KESEHATAN</t>
  </si>
  <si>
    <t>LAKI-LAKI</t>
  </si>
  <si>
    <t>PEREMPUAN</t>
  </si>
  <si>
    <t>LAKI-LAKI + PEREMPUAN</t>
  </si>
  <si>
    <t>JUMLAH</t>
  </si>
  <si>
    <t>%</t>
  </si>
  <si>
    <t>/</t>
  </si>
  <si>
    <t>JUMLAH (KAB/KOTA)</t>
  </si>
  <si>
    <t>Sumber: Dinas Kesehatan Kota Balikpapan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</si>
</sst>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Calibri"/>
      <family val="2"/>
    </font>
    <font>
      <sz val="10"/>
      <name val="Calibri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1" fillId="0" borderId="0" xfId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5" fillId="0" borderId="3" xfId="1" applyFont="1" applyBorder="1"/>
    <xf numFmtId="0" fontId="5" fillId="0" borderId="4" xfId="1" applyFont="1" applyBorder="1"/>
    <xf numFmtId="0" fontId="2" fillId="0" borderId="2" xfId="1" applyFont="1" applyBorder="1" applyAlignment="1">
      <alignment horizontal="center" vertical="center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2" fillId="0" borderId="9" xfId="1" applyFont="1" applyBorder="1" applyAlignment="1">
      <alignment horizontal="center" vertical="center"/>
    </xf>
    <xf numFmtId="0" fontId="5" fillId="0" borderId="10" xfId="1" applyFont="1" applyBorder="1"/>
    <xf numFmtId="0" fontId="2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vertical="center"/>
    </xf>
    <xf numFmtId="37" fontId="2" fillId="0" borderId="13" xfId="1" applyNumberFormat="1" applyFont="1" applyBorder="1" applyAlignment="1">
      <alignment vertical="center"/>
    </xf>
    <xf numFmtId="164" fontId="2" fillId="0" borderId="13" xfId="1" applyNumberFormat="1" applyFont="1" applyBorder="1" applyAlignment="1">
      <alignment vertical="center"/>
    </xf>
    <xf numFmtId="37" fontId="2" fillId="0" borderId="5" xfId="1" applyNumberFormat="1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7" fontId="2" fillId="0" borderId="12" xfId="1" applyNumberFormat="1" applyFont="1" applyBorder="1" applyAlignment="1">
      <alignment horizontal="right"/>
    </xf>
    <xf numFmtId="0" fontId="2" fillId="0" borderId="14" xfId="1" applyFont="1" applyBorder="1" applyAlignment="1">
      <alignment vertical="center"/>
    </xf>
    <xf numFmtId="37" fontId="2" fillId="0" borderId="5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/>
    </xf>
    <xf numFmtId="0" fontId="8" fillId="0" borderId="15" xfId="1" applyFont="1" applyBorder="1" applyAlignment="1">
      <alignment vertical="center"/>
    </xf>
    <xf numFmtId="0" fontId="8" fillId="0" borderId="15" xfId="1" applyFont="1" applyBorder="1" applyAlignment="1">
      <alignment horizontal="left" vertical="center"/>
    </xf>
    <xf numFmtId="37" fontId="8" fillId="0" borderId="15" xfId="1" applyNumberFormat="1" applyFont="1" applyBorder="1" applyAlignment="1">
      <alignment vertical="center"/>
    </xf>
    <xf numFmtId="37" fontId="8" fillId="0" borderId="16" xfId="1" applyNumberFormat="1" applyFont="1" applyBorder="1" applyAlignment="1">
      <alignment vertical="center"/>
    </xf>
    <xf numFmtId="164" fontId="8" fillId="0" borderId="16" xfId="1" applyNumberFormat="1" applyFont="1" applyBorder="1" applyAlignment="1">
      <alignment vertical="center"/>
    </xf>
    <xf numFmtId="37" fontId="2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</cellXfs>
  <cellStyles count="2">
    <cellStyle name="Normal" xfId="0" builtinId="0"/>
    <cellStyle name="Normal 2" xfId="1" xr:uid="{A77BE7A4-4D12-4EC7-BE00-1C5392507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Lampiran%20Tabel%20Profil%202021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Sheet19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Sheet23"/>
      <sheetName val="21"/>
      <sheetName val="22"/>
      <sheetName val="23"/>
      <sheetName val="24"/>
      <sheetName val="25"/>
      <sheetName val="26"/>
      <sheetName val="27"/>
      <sheetName val="19"/>
      <sheetName val="29"/>
      <sheetName val="30"/>
      <sheetName val="31"/>
      <sheetName val="32 PKM KAH"/>
      <sheetName val="32 DINKES"/>
      <sheetName val="34"/>
      <sheetName val="35"/>
      <sheetName val="36"/>
      <sheetName val="37"/>
      <sheetName val="38"/>
      <sheetName val="40"/>
      <sheetName val="39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kasus"/>
      <sheetName val="kasus by jk"/>
      <sheetName val="sepsimen dan lab"/>
      <sheetName val="DO covid"/>
      <sheetName val="Sheet14"/>
      <sheetName val="Sheet15"/>
      <sheetName val="Sheet16"/>
      <sheetName val="Sheet17"/>
    </sheetNames>
    <sheetDataSet>
      <sheetData sheetId="0"/>
      <sheetData sheetId="1"/>
      <sheetData sheetId="2">
        <row r="5">
          <cell r="E5" t="str">
            <v>KABUPATEN/KOTA</v>
          </cell>
          <cell r="F5" t="str">
            <v>BALIKPAPAN</v>
          </cell>
        </row>
        <row r="6">
          <cell r="E6" t="str">
            <v xml:space="preserve">TAHUN </v>
          </cell>
          <cell r="F6">
            <v>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Balikpapan Timur</v>
          </cell>
          <cell r="C9" t="str">
            <v>Teritip</v>
          </cell>
        </row>
        <row r="10">
          <cell r="A10">
            <v>2</v>
          </cell>
          <cell r="B10" t="str">
            <v>Balikpapan Timur</v>
          </cell>
          <cell r="C10" t="str">
            <v>Lamaru</v>
          </cell>
        </row>
        <row r="11">
          <cell r="A11">
            <v>3</v>
          </cell>
          <cell r="B11" t="str">
            <v>Balikpapan Timur</v>
          </cell>
          <cell r="C11" t="str">
            <v>Manggar Baru</v>
          </cell>
        </row>
        <row r="12">
          <cell r="A12">
            <v>4</v>
          </cell>
          <cell r="B12" t="str">
            <v>Balikpapan Timur</v>
          </cell>
          <cell r="C12" t="str">
            <v>Manggar</v>
          </cell>
        </row>
        <row r="13">
          <cell r="A13">
            <v>5</v>
          </cell>
          <cell r="B13" t="str">
            <v>Balikpapan Selatan</v>
          </cell>
          <cell r="C13" t="str">
            <v>Sepinggan Baru</v>
          </cell>
        </row>
        <row r="14">
          <cell r="A14">
            <v>6</v>
          </cell>
          <cell r="B14" t="str">
            <v>Balikpapan Selatan</v>
          </cell>
          <cell r="C14" t="str">
            <v>Gunung Bahagia</v>
          </cell>
        </row>
        <row r="15">
          <cell r="A15">
            <v>7</v>
          </cell>
          <cell r="B15" t="str">
            <v>Balikpapan Kota</v>
          </cell>
          <cell r="C15" t="str">
            <v>Damai</v>
          </cell>
        </row>
        <row r="16">
          <cell r="A16">
            <v>8</v>
          </cell>
          <cell r="B16" t="str">
            <v>Balikpapan Kota</v>
          </cell>
          <cell r="C16" t="str">
            <v>Klandasan Ilir</v>
          </cell>
        </row>
        <row r="17">
          <cell r="A17">
            <v>9</v>
          </cell>
          <cell r="B17" t="str">
            <v>Balikpapan Kota</v>
          </cell>
          <cell r="C17" t="str">
            <v>Prapatan</v>
          </cell>
        </row>
        <row r="18">
          <cell r="A18">
            <v>10</v>
          </cell>
          <cell r="B18" t="str">
            <v>Balikpapan Kota</v>
          </cell>
          <cell r="C18" t="str">
            <v>Telaga Sari</v>
          </cell>
        </row>
        <row r="19">
          <cell r="A19">
            <v>11</v>
          </cell>
          <cell r="B19" t="str">
            <v>Balikpapan Tengah</v>
          </cell>
          <cell r="C19" t="str">
            <v>Gunung Sari Ilir</v>
          </cell>
        </row>
        <row r="20">
          <cell r="A20">
            <v>12</v>
          </cell>
          <cell r="B20" t="str">
            <v>Balikpapan Tengah</v>
          </cell>
          <cell r="C20" t="str">
            <v>Gunung Sari Ulu</v>
          </cell>
        </row>
        <row r="21">
          <cell r="A21">
            <v>13</v>
          </cell>
          <cell r="B21" t="str">
            <v>Balikpapan Tengah</v>
          </cell>
          <cell r="C21" t="str">
            <v>Mekar Sari</v>
          </cell>
        </row>
        <row r="22">
          <cell r="A22">
            <v>14</v>
          </cell>
          <cell r="B22" t="str">
            <v>Balikpapan Tengah</v>
          </cell>
          <cell r="C22" t="str">
            <v>Karang Jati</v>
          </cell>
        </row>
        <row r="23">
          <cell r="A23">
            <v>15</v>
          </cell>
          <cell r="B23" t="str">
            <v>Balikpapan Tengah</v>
          </cell>
          <cell r="C23" t="str">
            <v>Karang Rejo</v>
          </cell>
        </row>
        <row r="24">
          <cell r="A24">
            <v>16</v>
          </cell>
          <cell r="B24" t="str">
            <v>Balikpapan Tengah</v>
          </cell>
          <cell r="C24" t="str">
            <v>Sumber Rejo</v>
          </cell>
        </row>
        <row r="25">
          <cell r="A25">
            <v>17</v>
          </cell>
          <cell r="B25" t="str">
            <v>Balikpapan Utara</v>
          </cell>
          <cell r="C25" t="str">
            <v>Muara Rapak</v>
          </cell>
        </row>
        <row r="26">
          <cell r="A26">
            <v>18</v>
          </cell>
          <cell r="B26" t="str">
            <v>Balikpapan Utara</v>
          </cell>
          <cell r="C26" t="str">
            <v>Gunung Samarinda</v>
          </cell>
        </row>
        <row r="27">
          <cell r="A27">
            <v>19</v>
          </cell>
          <cell r="B27" t="str">
            <v>Balikpapan Utara</v>
          </cell>
          <cell r="C27" t="str">
            <v>Batu Ampar</v>
          </cell>
        </row>
        <row r="28">
          <cell r="A28">
            <v>20</v>
          </cell>
          <cell r="B28" t="str">
            <v>Balikpapan Utara</v>
          </cell>
          <cell r="C28" t="str">
            <v>Graha Indah</v>
          </cell>
        </row>
        <row r="29">
          <cell r="A29">
            <v>21</v>
          </cell>
          <cell r="B29" t="str">
            <v>Balikpapan Utara</v>
          </cell>
          <cell r="C29" t="str">
            <v>Karang Joang</v>
          </cell>
        </row>
        <row r="30">
          <cell r="A30">
            <v>22</v>
          </cell>
          <cell r="B30" t="str">
            <v>Balikpapan Barat</v>
          </cell>
          <cell r="C30" t="str">
            <v>Margomulyo</v>
          </cell>
        </row>
        <row r="31">
          <cell r="A31">
            <v>23</v>
          </cell>
          <cell r="B31" t="str">
            <v>Balikpapan Barat</v>
          </cell>
          <cell r="C31" t="str">
            <v>Baru Ilir</v>
          </cell>
        </row>
        <row r="32">
          <cell r="A32">
            <v>24</v>
          </cell>
          <cell r="B32" t="str">
            <v>Balikpapan Barat</v>
          </cell>
          <cell r="C32" t="str">
            <v>Margasari</v>
          </cell>
        </row>
        <row r="33">
          <cell r="A33">
            <v>25</v>
          </cell>
          <cell r="B33" t="str">
            <v>Balikpapan Barat</v>
          </cell>
          <cell r="C33" t="str">
            <v>Baru Tengah</v>
          </cell>
        </row>
        <row r="34">
          <cell r="A34">
            <v>26</v>
          </cell>
          <cell r="B34" t="str">
            <v>Balikpapan Barat</v>
          </cell>
          <cell r="C34" t="str">
            <v>Baru Ulu</v>
          </cell>
        </row>
        <row r="35">
          <cell r="A35">
            <v>27</v>
          </cell>
          <cell r="B35" t="str">
            <v>Balikpapan Barat</v>
          </cell>
          <cell r="C35" t="str">
            <v>Kariangau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B8C5A-FE1F-48A5-9043-197CD3A7BBD7}">
  <sheetPr>
    <tabColor rgb="FF00FF00"/>
  </sheetPr>
  <dimension ref="A1:Z998"/>
  <sheetViews>
    <sheetView tabSelected="1" workbookViewId="0">
      <selection activeCell="H9" sqref="H9"/>
    </sheetView>
  </sheetViews>
  <sheetFormatPr defaultColWidth="13.08984375" defaultRowHeight="15" customHeight="1" x14ac:dyDescent="0.3"/>
  <cols>
    <col min="1" max="1" width="5.1796875" style="3" customWidth="1"/>
    <col min="2" max="3" width="23.36328125" style="3" customWidth="1"/>
    <col min="4" max="12" width="14.26953125" style="3" customWidth="1"/>
    <col min="13" max="13" width="8.26953125" style="3" customWidth="1"/>
    <col min="14" max="26" width="7.26953125" style="3" customWidth="1"/>
    <col min="27" max="16384" width="13.08984375" style="3"/>
  </cols>
  <sheetData>
    <row r="1" spans="1:26" ht="16.5" customHeight="1" x14ac:dyDescent="0.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6.5" customHeight="1" x14ac:dyDescent="0.3">
      <c r="A2" s="6"/>
      <c r="B2" s="7"/>
      <c r="C2" s="6"/>
      <c r="D2" s="6"/>
      <c r="E2" s="6"/>
      <c r="F2" s="7" t="str">
        <f>'[1]1'!E5</f>
        <v>KABUPATEN/KOTA</v>
      </c>
      <c r="G2" s="8" t="str">
        <f>'[1]1'!F5</f>
        <v>BALIKPAPAN</v>
      </c>
      <c r="H2" s="6"/>
      <c r="I2" s="6"/>
      <c r="J2" s="9"/>
      <c r="K2" s="9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customHeight="1" x14ac:dyDescent="0.3">
      <c r="A3" s="6"/>
      <c r="B3" s="7"/>
      <c r="C3" s="7"/>
      <c r="D3" s="6"/>
      <c r="E3" s="6"/>
      <c r="F3" s="7" t="str">
        <f>'[1]1'!E6</f>
        <v xml:space="preserve">TAHUN </v>
      </c>
      <c r="G3" s="8">
        <f>'[1]1'!F6</f>
        <v>2021</v>
      </c>
      <c r="H3" s="6"/>
      <c r="I3" s="6"/>
      <c r="J3" s="9"/>
      <c r="K3" s="9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2.5" customHeight="1" x14ac:dyDescent="0.3">
      <c r="A5" s="10" t="s">
        <v>1</v>
      </c>
      <c r="B5" s="10" t="s">
        <v>2</v>
      </c>
      <c r="C5" s="10" t="s">
        <v>3</v>
      </c>
      <c r="D5" s="11" t="s">
        <v>4</v>
      </c>
      <c r="E5" s="12"/>
      <c r="F5" s="13"/>
      <c r="G5" s="14" t="s">
        <v>5</v>
      </c>
      <c r="H5" s="12"/>
      <c r="I5" s="12"/>
      <c r="J5" s="12"/>
      <c r="K5" s="12"/>
      <c r="L5" s="1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0.5" customHeight="1" x14ac:dyDescent="0.3">
      <c r="A6" s="15"/>
      <c r="B6" s="15"/>
      <c r="C6" s="15"/>
      <c r="D6" s="16"/>
      <c r="E6" s="17"/>
      <c r="F6" s="18"/>
      <c r="G6" s="19" t="s">
        <v>6</v>
      </c>
      <c r="H6" s="20"/>
      <c r="I6" s="19" t="s">
        <v>7</v>
      </c>
      <c r="J6" s="20"/>
      <c r="K6" s="21" t="s">
        <v>8</v>
      </c>
      <c r="L6" s="2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2.25" customHeight="1" x14ac:dyDescent="0.3">
      <c r="A7" s="15"/>
      <c r="B7" s="15"/>
      <c r="C7" s="15"/>
      <c r="D7" s="22" t="s">
        <v>6</v>
      </c>
      <c r="E7" s="22" t="s">
        <v>7</v>
      </c>
      <c r="F7" s="22" t="s">
        <v>8</v>
      </c>
      <c r="G7" s="23" t="s">
        <v>9</v>
      </c>
      <c r="H7" s="23" t="s">
        <v>10</v>
      </c>
      <c r="I7" s="23" t="s">
        <v>9</v>
      </c>
      <c r="J7" s="23" t="s">
        <v>10</v>
      </c>
      <c r="K7" s="23" t="s">
        <v>9</v>
      </c>
      <c r="L7" s="23" t="s">
        <v>10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5" x14ac:dyDescent="0.3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6">
        <f>'[1]9'!A9</f>
        <v>1</v>
      </c>
      <c r="B9" s="26" t="str">
        <f>'[1]9'!B9</f>
        <v>Balikpapan Timur</v>
      </c>
      <c r="C9" s="26" t="str">
        <f>'[1]9'!C9</f>
        <v>Teritip</v>
      </c>
      <c r="D9" s="27">
        <v>2198</v>
      </c>
      <c r="E9" s="27">
        <v>2102</v>
      </c>
      <c r="F9" s="27">
        <f t="shared" ref="F9:F11" si="0">SUM(D9:E9)</f>
        <v>4300</v>
      </c>
      <c r="G9" s="27">
        <v>165</v>
      </c>
      <c r="H9" s="28">
        <f t="shared" ref="H9:H11" si="1">G9/D9*100</f>
        <v>7.5068243858052774</v>
      </c>
      <c r="I9" s="27">
        <v>286</v>
      </c>
      <c r="J9" s="28">
        <f t="shared" ref="J9:J16" si="2">I9/E9*100</f>
        <v>13.606089438629876</v>
      </c>
      <c r="K9" s="27">
        <f t="shared" ref="K9:K35" si="3">SUM(G9,I9)</f>
        <v>451</v>
      </c>
      <c r="L9" s="28">
        <f t="shared" ref="L9:L22" si="4">K9/F9*100</f>
        <v>10.488372093023255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 x14ac:dyDescent="0.3">
      <c r="A10" s="26">
        <f>'[1]9'!A10</f>
        <v>2</v>
      </c>
      <c r="B10" s="26" t="str">
        <f>'[1]9'!B10</f>
        <v>Balikpapan Timur</v>
      </c>
      <c r="C10" s="26" t="str">
        <f>'[1]9'!C10</f>
        <v>Lamaru</v>
      </c>
      <c r="D10" s="29">
        <v>1780</v>
      </c>
      <c r="E10" s="29">
        <v>1698</v>
      </c>
      <c r="F10" s="29">
        <f t="shared" si="0"/>
        <v>3478</v>
      </c>
      <c r="G10" s="29">
        <v>123</v>
      </c>
      <c r="H10" s="30">
        <f t="shared" si="1"/>
        <v>6.9101123595505616</v>
      </c>
      <c r="I10" s="29">
        <v>248</v>
      </c>
      <c r="J10" s="30">
        <f t="shared" si="2"/>
        <v>14.605418138987044</v>
      </c>
      <c r="K10" s="29">
        <f t="shared" si="3"/>
        <v>371</v>
      </c>
      <c r="L10" s="30">
        <f t="shared" si="4"/>
        <v>10.667050028752156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3">
      <c r="A11" s="26">
        <f>'[1]9'!A11</f>
        <v>3</v>
      </c>
      <c r="B11" s="26" t="str">
        <f>'[1]9'!B11</f>
        <v>Balikpapan Timur</v>
      </c>
      <c r="C11" s="26" t="str">
        <f>'[1]9'!C11</f>
        <v>Manggar Baru</v>
      </c>
      <c r="D11" s="29">
        <v>2555</v>
      </c>
      <c r="E11" s="29">
        <v>2397</v>
      </c>
      <c r="F11" s="29">
        <f t="shared" si="0"/>
        <v>4952</v>
      </c>
      <c r="G11" s="29">
        <v>765</v>
      </c>
      <c r="H11" s="30">
        <f t="shared" si="1"/>
        <v>29.9412915851272</v>
      </c>
      <c r="I11" s="29">
        <v>970</v>
      </c>
      <c r="J11" s="30">
        <f t="shared" si="2"/>
        <v>40.467250730079272</v>
      </c>
      <c r="K11" s="29">
        <f t="shared" si="3"/>
        <v>1735</v>
      </c>
      <c r="L11" s="30">
        <f t="shared" si="4"/>
        <v>35.03634894991923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 x14ac:dyDescent="0.3">
      <c r="A12" s="26">
        <f>'[1]9'!A12</f>
        <v>4</v>
      </c>
      <c r="B12" s="26" t="str">
        <f>'[1]9'!B12</f>
        <v>Balikpapan Timur</v>
      </c>
      <c r="C12" s="26" t="str">
        <f>'[1]9'!C12</f>
        <v>Manggar</v>
      </c>
      <c r="D12" s="29">
        <v>5684</v>
      </c>
      <c r="E12" s="29">
        <v>5436</v>
      </c>
      <c r="F12" s="29">
        <v>11120</v>
      </c>
      <c r="G12" s="29">
        <v>740</v>
      </c>
      <c r="H12" s="30">
        <v>13</v>
      </c>
      <c r="I12" s="29">
        <v>1057</v>
      </c>
      <c r="J12" s="30">
        <f t="shared" si="2"/>
        <v>19.444444444444446</v>
      </c>
      <c r="K12" s="29">
        <f t="shared" si="3"/>
        <v>1797</v>
      </c>
      <c r="L12" s="30">
        <f t="shared" si="4"/>
        <v>16.160071942446045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3">
      <c r="A13" s="26">
        <f>'[1]9'!A13</f>
        <v>5</v>
      </c>
      <c r="B13" s="26" t="str">
        <f>'[1]9'!B13</f>
        <v>Balikpapan Selatan</v>
      </c>
      <c r="C13" s="26" t="str">
        <f>'[1]9'!C13</f>
        <v>Sepinggan Baru</v>
      </c>
      <c r="D13" s="29">
        <v>11036</v>
      </c>
      <c r="E13" s="29">
        <v>10746</v>
      </c>
      <c r="F13" s="29">
        <f t="shared" ref="F13:F30" si="5">SUM(D13:E13)</f>
        <v>21782</v>
      </c>
      <c r="G13" s="29">
        <v>1330</v>
      </c>
      <c r="H13" s="30">
        <f t="shared" ref="H13:H22" si="6">G13/D13*100</f>
        <v>12.051467923160565</v>
      </c>
      <c r="I13" s="29">
        <v>2035</v>
      </c>
      <c r="J13" s="30">
        <f t="shared" si="2"/>
        <v>18.937278987530242</v>
      </c>
      <c r="K13" s="29">
        <f t="shared" si="3"/>
        <v>3365</v>
      </c>
      <c r="L13" s="30">
        <f t="shared" si="4"/>
        <v>15.448535488017628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3">
      <c r="A14" s="26">
        <f>'[1]9'!A14</f>
        <v>6</v>
      </c>
      <c r="B14" s="26" t="str">
        <f>'[1]9'!B14</f>
        <v>Balikpapan Selatan</v>
      </c>
      <c r="C14" s="26" t="str">
        <f>'[1]9'!C14</f>
        <v>Gunung Bahagia</v>
      </c>
      <c r="D14" s="29">
        <v>5169</v>
      </c>
      <c r="E14" s="29">
        <v>5081</v>
      </c>
      <c r="F14" s="29">
        <f t="shared" si="5"/>
        <v>10250</v>
      </c>
      <c r="G14" s="29">
        <v>527</v>
      </c>
      <c r="H14" s="30">
        <f t="shared" si="6"/>
        <v>10.195395627781002</v>
      </c>
      <c r="I14" s="29">
        <v>954</v>
      </c>
      <c r="J14" s="30">
        <f t="shared" si="2"/>
        <v>18.775831529226529</v>
      </c>
      <c r="K14" s="29">
        <f t="shared" si="3"/>
        <v>1481</v>
      </c>
      <c r="L14" s="30">
        <f t="shared" si="4"/>
        <v>14.448780487804877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35">
      <c r="A15" s="26">
        <f>'[1]9'!A15</f>
        <v>7</v>
      </c>
      <c r="B15" s="26" t="str">
        <f>'[1]9'!B15</f>
        <v>Balikpapan Kota</v>
      </c>
      <c r="C15" s="26" t="str">
        <f>'[1]9'!C15</f>
        <v>Damai</v>
      </c>
      <c r="D15" s="31">
        <v>6076</v>
      </c>
      <c r="E15" s="31">
        <v>5932</v>
      </c>
      <c r="F15" s="29">
        <f t="shared" si="5"/>
        <v>12008</v>
      </c>
      <c r="G15" s="29">
        <v>421</v>
      </c>
      <c r="H15" s="30">
        <f t="shared" si="6"/>
        <v>6.9289005924950633</v>
      </c>
      <c r="I15" s="29">
        <v>719</v>
      </c>
      <c r="J15" s="30">
        <f t="shared" si="2"/>
        <v>12.120701281186784</v>
      </c>
      <c r="K15" s="29">
        <f t="shared" si="3"/>
        <v>1140</v>
      </c>
      <c r="L15" s="30">
        <f t="shared" si="4"/>
        <v>9.4936708860759502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3">
      <c r="A16" s="26">
        <f>'[1]9'!A16</f>
        <v>8</v>
      </c>
      <c r="B16" s="26" t="str">
        <f>'[1]9'!B16</f>
        <v>Balikpapan Kota</v>
      </c>
      <c r="C16" s="26" t="str">
        <f>'[1]9'!C16</f>
        <v>Klandasan Ilir</v>
      </c>
      <c r="D16" s="29">
        <v>5011</v>
      </c>
      <c r="E16" s="29">
        <v>4837</v>
      </c>
      <c r="F16" s="29">
        <f t="shared" si="5"/>
        <v>9848</v>
      </c>
      <c r="G16" s="29">
        <v>183</v>
      </c>
      <c r="H16" s="30">
        <f t="shared" si="6"/>
        <v>3.6519656755138694</v>
      </c>
      <c r="I16" s="29">
        <v>413</v>
      </c>
      <c r="J16" s="30">
        <f t="shared" si="2"/>
        <v>8.5383502170766992</v>
      </c>
      <c r="K16" s="29">
        <f t="shared" si="3"/>
        <v>596</v>
      </c>
      <c r="L16" s="30">
        <f t="shared" si="4"/>
        <v>6.0519902518277826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3">
      <c r="A17" s="26">
        <f>'[1]9'!A17</f>
        <v>9</v>
      </c>
      <c r="B17" s="26" t="str">
        <f>'[1]9'!B17</f>
        <v>Balikpapan Kota</v>
      </c>
      <c r="C17" s="26" t="str">
        <f>'[1]9'!C17</f>
        <v>Prapatan</v>
      </c>
      <c r="D17" s="29">
        <v>1592</v>
      </c>
      <c r="E17" s="29">
        <v>1577</v>
      </c>
      <c r="F17" s="29">
        <f t="shared" si="5"/>
        <v>3169</v>
      </c>
      <c r="G17" s="29">
        <v>1561</v>
      </c>
      <c r="H17" s="30">
        <f t="shared" si="6"/>
        <v>98.052763819095475</v>
      </c>
      <c r="I17" s="29">
        <v>1608</v>
      </c>
      <c r="J17" s="30">
        <v>102</v>
      </c>
      <c r="K17" s="29">
        <f t="shared" si="3"/>
        <v>3169</v>
      </c>
      <c r="L17" s="30">
        <f t="shared" si="4"/>
        <v>100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3">
      <c r="A18" s="26">
        <f>'[1]9'!A18</f>
        <v>10</v>
      </c>
      <c r="B18" s="26" t="str">
        <f>'[1]9'!B18</f>
        <v>Balikpapan Kota</v>
      </c>
      <c r="C18" s="26" t="str">
        <f>'[1]9'!C18</f>
        <v>Telaga Sari</v>
      </c>
      <c r="D18" s="29">
        <v>2413</v>
      </c>
      <c r="E18" s="29">
        <v>2361</v>
      </c>
      <c r="F18" s="29">
        <f t="shared" si="5"/>
        <v>4774</v>
      </c>
      <c r="G18" s="29">
        <v>464</v>
      </c>
      <c r="H18" s="30">
        <f t="shared" si="6"/>
        <v>19.229175300455864</v>
      </c>
      <c r="I18" s="29">
        <v>740</v>
      </c>
      <c r="J18" s="30">
        <f t="shared" ref="J18:J22" si="7">I18/E18*100</f>
        <v>31.342651418890298</v>
      </c>
      <c r="K18" s="29">
        <f t="shared" si="3"/>
        <v>1204</v>
      </c>
      <c r="L18" s="30">
        <f t="shared" si="4"/>
        <v>25.219941348973606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3">
      <c r="A19" s="26">
        <f>'[1]9'!A19</f>
        <v>11</v>
      </c>
      <c r="B19" s="26" t="str">
        <f>'[1]9'!B19</f>
        <v>Balikpapan Tengah</v>
      </c>
      <c r="C19" s="26" t="str">
        <f>'[1]9'!C19</f>
        <v>Gunung Sari Ilir</v>
      </c>
      <c r="D19" s="29">
        <v>2941</v>
      </c>
      <c r="E19" s="29">
        <v>2879</v>
      </c>
      <c r="F19" s="29">
        <f t="shared" si="5"/>
        <v>5820</v>
      </c>
      <c r="G19" s="29">
        <v>837</v>
      </c>
      <c r="H19" s="30">
        <f t="shared" si="6"/>
        <v>28.459707582454946</v>
      </c>
      <c r="I19" s="29">
        <v>1308</v>
      </c>
      <c r="J19" s="30">
        <f t="shared" si="7"/>
        <v>45.432441820076413</v>
      </c>
      <c r="K19" s="29">
        <f t="shared" si="3"/>
        <v>2145</v>
      </c>
      <c r="L19" s="30">
        <f t="shared" si="4"/>
        <v>36.855670103092784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3">
      <c r="A20" s="26">
        <f>'[1]9'!A20</f>
        <v>12</v>
      </c>
      <c r="B20" s="26" t="str">
        <f>'[1]9'!B20</f>
        <v>Balikpapan Tengah</v>
      </c>
      <c r="C20" s="26" t="str">
        <f>'[1]9'!C20</f>
        <v>Gunung Sari Ulu</v>
      </c>
      <c r="D20" s="29">
        <v>2020</v>
      </c>
      <c r="E20" s="29">
        <v>1975</v>
      </c>
      <c r="F20" s="29">
        <f t="shared" si="5"/>
        <v>3995</v>
      </c>
      <c r="G20" s="29">
        <v>349</v>
      </c>
      <c r="H20" s="30">
        <f t="shared" si="6"/>
        <v>17.277227722772277</v>
      </c>
      <c r="I20" s="29">
        <v>570</v>
      </c>
      <c r="J20" s="30">
        <f t="shared" si="7"/>
        <v>28.860759493670884</v>
      </c>
      <c r="K20" s="29">
        <f t="shared" si="3"/>
        <v>919</v>
      </c>
      <c r="L20" s="30">
        <f t="shared" si="4"/>
        <v>23.003754693366709</v>
      </c>
      <c r="M20" s="2" t="s">
        <v>11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3">
      <c r="A21" s="26">
        <f>'[1]9'!A21</f>
        <v>13</v>
      </c>
      <c r="B21" s="26" t="str">
        <f>'[1]9'!B21</f>
        <v>Balikpapan Tengah</v>
      </c>
      <c r="C21" s="26" t="str">
        <f>'[1]9'!C21</f>
        <v>Mekar Sari</v>
      </c>
      <c r="D21" s="29">
        <v>1749</v>
      </c>
      <c r="E21" s="29">
        <v>1735</v>
      </c>
      <c r="F21" s="29">
        <f t="shared" si="5"/>
        <v>3484</v>
      </c>
      <c r="G21" s="29">
        <v>1205</v>
      </c>
      <c r="H21" s="30">
        <f t="shared" si="6"/>
        <v>68.896512292738706</v>
      </c>
      <c r="I21" s="29">
        <v>1989</v>
      </c>
      <c r="J21" s="30">
        <f t="shared" si="7"/>
        <v>114.63976945244956</v>
      </c>
      <c r="K21" s="29">
        <f t="shared" si="3"/>
        <v>3194</v>
      </c>
      <c r="L21" s="30">
        <f t="shared" si="4"/>
        <v>91.676234213547644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3">
      <c r="A22" s="26">
        <f>'[1]9'!A22</f>
        <v>14</v>
      </c>
      <c r="B22" s="26" t="str">
        <f>'[1]9'!B22</f>
        <v>Balikpapan Tengah</v>
      </c>
      <c r="C22" s="26" t="str">
        <f>'[1]9'!C22</f>
        <v>Karang Jati</v>
      </c>
      <c r="D22" s="29">
        <v>1650</v>
      </c>
      <c r="E22" s="29">
        <v>1591</v>
      </c>
      <c r="F22" s="29">
        <f t="shared" si="5"/>
        <v>3241</v>
      </c>
      <c r="G22" s="29">
        <v>291</v>
      </c>
      <c r="H22" s="30">
        <f t="shared" si="6"/>
        <v>17.636363636363637</v>
      </c>
      <c r="I22" s="29">
        <v>505</v>
      </c>
      <c r="J22" s="30">
        <f t="shared" si="7"/>
        <v>31.741043368950344</v>
      </c>
      <c r="K22" s="29">
        <f t="shared" si="3"/>
        <v>796</v>
      </c>
      <c r="L22" s="30">
        <f t="shared" si="4"/>
        <v>24.560320888614626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35">
      <c r="A23" s="26">
        <f>'[1]9'!A23</f>
        <v>15</v>
      </c>
      <c r="B23" s="26" t="str">
        <f>'[1]9'!B23</f>
        <v>Balikpapan Tengah</v>
      </c>
      <c r="C23" s="32" t="str">
        <f>'[1]9'!C23</f>
        <v>Karang Rejo</v>
      </c>
      <c r="D23" s="33">
        <v>3241</v>
      </c>
      <c r="E23" s="33">
        <v>3255</v>
      </c>
      <c r="F23" s="33">
        <f t="shared" si="5"/>
        <v>6496</v>
      </c>
      <c r="G23" s="33">
        <v>620</v>
      </c>
      <c r="H23" s="34">
        <f>G23/D23*100</f>
        <v>19.129898179574205</v>
      </c>
      <c r="I23" s="33">
        <v>902</v>
      </c>
      <c r="J23" s="34">
        <f>I23/E23*100</f>
        <v>27.711213517665129</v>
      </c>
      <c r="K23" s="33">
        <f t="shared" si="3"/>
        <v>1522</v>
      </c>
      <c r="L23" s="34">
        <f>K23/F23*100</f>
        <v>23.429802955665025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3">
      <c r="A24" s="26">
        <f>'[1]9'!A24</f>
        <v>16</v>
      </c>
      <c r="B24" s="26" t="str">
        <f>'[1]9'!B24</f>
        <v>Balikpapan Tengah</v>
      </c>
      <c r="C24" s="26" t="str">
        <f>'[1]9'!C24</f>
        <v>Sumber Rejo</v>
      </c>
      <c r="D24" s="29">
        <v>2789</v>
      </c>
      <c r="E24" s="29">
        <v>2679</v>
      </c>
      <c r="F24" s="29">
        <f t="shared" si="5"/>
        <v>5468</v>
      </c>
      <c r="G24" s="29">
        <v>303</v>
      </c>
      <c r="H24" s="30">
        <f t="shared" ref="H24:H36" si="8">G24/D24*100</f>
        <v>10.864108999641449</v>
      </c>
      <c r="I24" s="29">
        <v>403</v>
      </c>
      <c r="J24" s="30">
        <f t="shared" ref="J24:J36" si="9">I24/E24*100</f>
        <v>15.042926465098919</v>
      </c>
      <c r="K24" s="29">
        <f t="shared" si="3"/>
        <v>706</v>
      </c>
      <c r="L24" s="30">
        <f t="shared" ref="L24:L36" si="10">K24/F24*100</f>
        <v>12.911485003657644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3">
      <c r="A25" s="26">
        <f>'[1]9'!A25</f>
        <v>17</v>
      </c>
      <c r="B25" s="26" t="str">
        <f>'[1]9'!B25</f>
        <v>Balikpapan Utara</v>
      </c>
      <c r="C25" s="26" t="str">
        <f>'[1]9'!C25</f>
        <v>Muara Rapak</v>
      </c>
      <c r="D25" s="29">
        <v>4106</v>
      </c>
      <c r="E25" s="29">
        <v>4038</v>
      </c>
      <c r="F25" s="29">
        <f t="shared" si="5"/>
        <v>8144</v>
      </c>
      <c r="G25" s="29">
        <v>552</v>
      </c>
      <c r="H25" s="30">
        <f t="shared" si="8"/>
        <v>13.443740867023868</v>
      </c>
      <c r="I25" s="29">
        <v>713</v>
      </c>
      <c r="J25" s="30">
        <f t="shared" si="9"/>
        <v>17.65725606736008</v>
      </c>
      <c r="K25" s="29">
        <f t="shared" si="3"/>
        <v>1265</v>
      </c>
      <c r="L25" s="30">
        <f t="shared" si="10"/>
        <v>15.532907662082515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3">
      <c r="A26" s="26">
        <f>'[1]9'!A26</f>
        <v>18</v>
      </c>
      <c r="B26" s="26" t="str">
        <f>'[1]9'!B26</f>
        <v>Balikpapan Utara</v>
      </c>
      <c r="C26" s="26" t="str">
        <f>'[1]9'!C26</f>
        <v>Gunung Samarinda</v>
      </c>
      <c r="D26" s="29">
        <v>4572</v>
      </c>
      <c r="E26" s="29">
        <v>4575</v>
      </c>
      <c r="F26" s="29">
        <f t="shared" si="5"/>
        <v>9147</v>
      </c>
      <c r="G26" s="29">
        <v>805</v>
      </c>
      <c r="H26" s="30">
        <f t="shared" si="8"/>
        <v>17.607174103237096</v>
      </c>
      <c r="I26" s="29">
        <v>1245</v>
      </c>
      <c r="J26" s="30">
        <f t="shared" si="9"/>
        <v>27.21311475409836</v>
      </c>
      <c r="K26" s="29">
        <f t="shared" si="3"/>
        <v>2050</v>
      </c>
      <c r="L26" s="30">
        <f t="shared" si="10"/>
        <v>22.411719689515689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3">
      <c r="A27" s="26">
        <f>'[1]9'!A27</f>
        <v>19</v>
      </c>
      <c r="B27" s="26" t="str">
        <f>'[1]9'!B27</f>
        <v>Balikpapan Utara</v>
      </c>
      <c r="C27" s="26" t="str">
        <f>'[1]9'!C27</f>
        <v>Batu Ampar</v>
      </c>
      <c r="D27" s="29">
        <v>4805</v>
      </c>
      <c r="E27" s="29">
        <v>4663</v>
      </c>
      <c r="F27" s="29">
        <f t="shared" si="5"/>
        <v>9468</v>
      </c>
      <c r="G27" s="29">
        <v>547</v>
      </c>
      <c r="H27" s="30">
        <f t="shared" si="8"/>
        <v>11.383975026014568</v>
      </c>
      <c r="I27" s="29">
        <v>784</v>
      </c>
      <c r="J27" s="30">
        <f t="shared" si="9"/>
        <v>16.81321037958396</v>
      </c>
      <c r="K27" s="29">
        <f t="shared" si="3"/>
        <v>1331</v>
      </c>
      <c r="L27" s="30">
        <f t="shared" si="10"/>
        <v>14.057879171947613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3">
      <c r="A28" s="26">
        <f>'[1]9'!A28</f>
        <v>20</v>
      </c>
      <c r="B28" s="26" t="str">
        <f>'[1]9'!B28</f>
        <v>Balikpapan Utara</v>
      </c>
      <c r="C28" s="26" t="str">
        <f>'[1]9'!C28</f>
        <v>Graha Indah</v>
      </c>
      <c r="D28" s="29">
        <v>5489</v>
      </c>
      <c r="E28" s="29">
        <v>5234</v>
      </c>
      <c r="F28" s="29">
        <f t="shared" si="5"/>
        <v>10723</v>
      </c>
      <c r="G28" s="29">
        <v>519</v>
      </c>
      <c r="H28" s="30">
        <f t="shared" si="8"/>
        <v>9.4552741847331028</v>
      </c>
      <c r="I28" s="29">
        <v>830</v>
      </c>
      <c r="J28" s="30">
        <f t="shared" si="9"/>
        <v>15.857852502865876</v>
      </c>
      <c r="K28" s="29">
        <f t="shared" si="3"/>
        <v>1349</v>
      </c>
      <c r="L28" s="30">
        <f t="shared" si="10"/>
        <v>12.580434579875035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3">
      <c r="A29" s="26">
        <f>'[1]9'!A29</f>
        <v>21</v>
      </c>
      <c r="B29" s="26" t="str">
        <f>'[1]9'!B29</f>
        <v>Balikpapan Utara</v>
      </c>
      <c r="C29" s="26" t="str">
        <f>'[1]9'!C29</f>
        <v>Karang Joang</v>
      </c>
      <c r="D29" s="29">
        <v>3905</v>
      </c>
      <c r="E29" s="29">
        <v>3668</v>
      </c>
      <c r="F29" s="29">
        <f t="shared" si="5"/>
        <v>7573</v>
      </c>
      <c r="G29" s="29">
        <v>472</v>
      </c>
      <c r="H29" s="30">
        <f t="shared" si="8"/>
        <v>12.087067861715749</v>
      </c>
      <c r="I29" s="29">
        <v>813</v>
      </c>
      <c r="J29" s="30">
        <f t="shared" si="9"/>
        <v>22.164667393675028</v>
      </c>
      <c r="K29" s="29">
        <f t="shared" si="3"/>
        <v>1285</v>
      </c>
      <c r="L29" s="30">
        <f t="shared" si="10"/>
        <v>16.968176416215503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3">
      <c r="A30" s="26">
        <f>'[1]9'!A30</f>
        <v>22</v>
      </c>
      <c r="B30" s="26" t="str">
        <f>'[1]9'!B30</f>
        <v>Balikpapan Barat</v>
      </c>
      <c r="C30" s="26" t="str">
        <f>'[1]9'!C30</f>
        <v>Margomulyo</v>
      </c>
      <c r="D30" s="29">
        <v>1973</v>
      </c>
      <c r="E30" s="29">
        <v>1918</v>
      </c>
      <c r="F30" s="29">
        <f t="shared" si="5"/>
        <v>3891</v>
      </c>
      <c r="G30" s="29">
        <v>569</v>
      </c>
      <c r="H30" s="30">
        <f t="shared" si="8"/>
        <v>28.839330968068932</v>
      </c>
      <c r="I30" s="29">
        <v>906</v>
      </c>
      <c r="J30" s="30">
        <f t="shared" si="9"/>
        <v>47.236704900938477</v>
      </c>
      <c r="K30" s="29">
        <f t="shared" si="3"/>
        <v>1475</v>
      </c>
      <c r="L30" s="30">
        <f t="shared" si="10"/>
        <v>37.907992803906446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3">
      <c r="A31" s="26">
        <f>'[1]9'!A31</f>
        <v>23</v>
      </c>
      <c r="B31" s="26" t="str">
        <f>'[1]9'!B31</f>
        <v>Balikpapan Barat</v>
      </c>
      <c r="C31" s="26" t="str">
        <f>'[1]9'!C31</f>
        <v>Baru Ilir</v>
      </c>
      <c r="D31" s="29">
        <v>2625</v>
      </c>
      <c r="E31" s="29">
        <v>2454</v>
      </c>
      <c r="F31" s="29">
        <f>D31+E31</f>
        <v>5079</v>
      </c>
      <c r="G31" s="29">
        <v>842</v>
      </c>
      <c r="H31" s="30">
        <f t="shared" si="8"/>
        <v>32.076190476190476</v>
      </c>
      <c r="I31" s="29">
        <v>1246</v>
      </c>
      <c r="J31" s="30">
        <f t="shared" si="9"/>
        <v>50.774246128769349</v>
      </c>
      <c r="K31" s="29">
        <f t="shared" si="3"/>
        <v>2088</v>
      </c>
      <c r="L31" s="30">
        <f t="shared" si="10"/>
        <v>41.110454813939754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3">
      <c r="A32" s="26">
        <f>'[1]9'!A32</f>
        <v>24</v>
      </c>
      <c r="B32" s="26" t="str">
        <f>'[1]9'!B32</f>
        <v>Balikpapan Barat</v>
      </c>
      <c r="C32" s="26" t="str">
        <f>'[1]9'!C32</f>
        <v>Margasari</v>
      </c>
      <c r="D32" s="29">
        <v>1610</v>
      </c>
      <c r="E32" s="29">
        <v>1562</v>
      </c>
      <c r="F32" s="29">
        <f t="shared" ref="F32:F35" si="11">SUM(D32:E32)</f>
        <v>3172</v>
      </c>
      <c r="G32" s="29">
        <v>355</v>
      </c>
      <c r="H32" s="30">
        <f t="shared" si="8"/>
        <v>22.049689440993788</v>
      </c>
      <c r="I32" s="29">
        <v>541</v>
      </c>
      <c r="J32" s="30">
        <f t="shared" si="9"/>
        <v>34.635083226632524</v>
      </c>
      <c r="K32" s="29">
        <f t="shared" si="3"/>
        <v>896</v>
      </c>
      <c r="L32" s="30">
        <f t="shared" si="10"/>
        <v>28.247162673392186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3">
      <c r="A33" s="26">
        <f>'[1]9'!A33</f>
        <v>25</v>
      </c>
      <c r="B33" s="26" t="str">
        <f>'[1]9'!B33</f>
        <v>Balikpapan Barat</v>
      </c>
      <c r="C33" s="26" t="str">
        <f>'[1]9'!C33</f>
        <v>Baru Tengah</v>
      </c>
      <c r="D33" s="29">
        <v>2947</v>
      </c>
      <c r="E33" s="29">
        <v>2878</v>
      </c>
      <c r="F33" s="29">
        <f t="shared" si="11"/>
        <v>5825</v>
      </c>
      <c r="G33" s="29">
        <v>511</v>
      </c>
      <c r="H33" s="30">
        <f t="shared" si="8"/>
        <v>17.339667458432302</v>
      </c>
      <c r="I33" s="29">
        <v>885</v>
      </c>
      <c r="J33" s="30">
        <f t="shared" si="9"/>
        <v>30.750521195274494</v>
      </c>
      <c r="K33" s="29">
        <f t="shared" si="3"/>
        <v>1396</v>
      </c>
      <c r="L33" s="30">
        <f t="shared" si="10"/>
        <v>23.965665236051503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3">
      <c r="A34" s="26">
        <f>'[1]9'!A34</f>
        <v>26</v>
      </c>
      <c r="B34" s="26" t="str">
        <f>'[1]9'!B34</f>
        <v>Balikpapan Barat</v>
      </c>
      <c r="C34" s="26" t="str">
        <f>'[1]9'!C34</f>
        <v>Baru Ulu</v>
      </c>
      <c r="D34" s="29">
        <v>3013</v>
      </c>
      <c r="E34" s="29">
        <v>2860</v>
      </c>
      <c r="F34" s="29">
        <f t="shared" si="11"/>
        <v>5873</v>
      </c>
      <c r="G34" s="29">
        <v>315</v>
      </c>
      <c r="H34" s="30">
        <f t="shared" si="8"/>
        <v>10.454696315964156</v>
      </c>
      <c r="I34" s="29">
        <v>568</v>
      </c>
      <c r="J34" s="30">
        <f t="shared" si="9"/>
        <v>19.86013986013986</v>
      </c>
      <c r="K34" s="29">
        <f t="shared" si="3"/>
        <v>883</v>
      </c>
      <c r="L34" s="30">
        <f t="shared" si="10"/>
        <v>15.034905499744594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3">
      <c r="A35" s="26">
        <f>'[1]9'!A35</f>
        <v>27</v>
      </c>
      <c r="B35" s="26" t="str">
        <f>'[1]9'!B35</f>
        <v>Balikpapan Barat</v>
      </c>
      <c r="C35" s="26" t="str">
        <f>'[1]9'!C35</f>
        <v>Kariangau</v>
      </c>
      <c r="D35" s="29">
        <v>896</v>
      </c>
      <c r="E35" s="29">
        <v>779</v>
      </c>
      <c r="F35" s="29">
        <f t="shared" si="11"/>
        <v>1675</v>
      </c>
      <c r="G35" s="29">
        <v>57</v>
      </c>
      <c r="H35" s="30">
        <f t="shared" si="8"/>
        <v>6.3616071428571423</v>
      </c>
      <c r="I35" s="29">
        <v>56</v>
      </c>
      <c r="J35" s="30">
        <f t="shared" si="9"/>
        <v>7.1887034659820284</v>
      </c>
      <c r="K35" s="29">
        <f t="shared" si="3"/>
        <v>113</v>
      </c>
      <c r="L35" s="30">
        <f t="shared" si="10"/>
        <v>6.7462686567164187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thickBot="1" x14ac:dyDescent="0.35">
      <c r="A36" s="35" t="s">
        <v>12</v>
      </c>
      <c r="B36" s="35"/>
      <c r="C36" s="36"/>
      <c r="D36" s="37">
        <f t="shared" ref="D36:G36" si="12">SUM(D9:D35)</f>
        <v>93845</v>
      </c>
      <c r="E36" s="37">
        <f t="shared" si="12"/>
        <v>90910</v>
      </c>
      <c r="F36" s="38">
        <f t="shared" si="12"/>
        <v>184755</v>
      </c>
      <c r="G36" s="38">
        <f t="shared" si="12"/>
        <v>15428</v>
      </c>
      <c r="H36" s="39">
        <f t="shared" si="8"/>
        <v>16.439874260749107</v>
      </c>
      <c r="I36" s="38">
        <f>SUM(I9:I35)</f>
        <v>23294</v>
      </c>
      <c r="J36" s="39">
        <f t="shared" si="9"/>
        <v>25.623143768562311</v>
      </c>
      <c r="K36" s="38">
        <f>SUM(K9:K35)</f>
        <v>38722</v>
      </c>
      <c r="L36" s="39">
        <f t="shared" si="10"/>
        <v>20.958566750561555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2"/>
      <c r="B37" s="2"/>
      <c r="C37" s="1"/>
      <c r="D37" s="40"/>
      <c r="E37" s="40"/>
      <c r="F37" s="40"/>
      <c r="G37" s="40"/>
      <c r="H37" s="40"/>
      <c r="I37" s="40"/>
      <c r="J37" s="40"/>
      <c r="K37" s="40"/>
      <c r="L37" s="4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5" x14ac:dyDescent="0.3">
      <c r="A38" s="41" t="s">
        <v>13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5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5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5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5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5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5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5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5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5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5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5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5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5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5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5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5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5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5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5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9">
    <mergeCell ref="A1:L1"/>
    <mergeCell ref="A5:A7"/>
    <mergeCell ref="B5:B7"/>
    <mergeCell ref="C5:C7"/>
    <mergeCell ref="D5:F6"/>
    <mergeCell ref="G5:L5"/>
    <mergeCell ref="G6:H6"/>
    <mergeCell ref="I6:J6"/>
    <mergeCell ref="K6:L6"/>
  </mergeCells>
  <pageMargins left="0.7" right="0.7" top="0.75" bottom="0.75" header="0" footer="0"/>
  <pageSetup scale="6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2022-06-13T07:18:37Z</dcterms:modified>
</cp:coreProperties>
</file>