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4565F4CD-E7BB-43C5-9DDC-EFA98BD55C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8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2" l="1"/>
  <c r="P37" i="2" s="1"/>
  <c r="M37" i="2"/>
  <c r="N37" i="2" s="1"/>
  <c r="I37" i="2"/>
  <c r="K37" i="2" s="1"/>
  <c r="G37" i="2"/>
  <c r="E37" i="2"/>
  <c r="D37" i="2"/>
  <c r="Q36" i="2"/>
  <c r="R36" i="2" s="1"/>
  <c r="P36" i="2"/>
  <c r="N36" i="2"/>
  <c r="K36" i="2"/>
  <c r="L36" i="2" s="1"/>
  <c r="J36" i="2"/>
  <c r="H36" i="2"/>
  <c r="F36" i="2"/>
  <c r="C36" i="2"/>
  <c r="B36" i="2"/>
  <c r="A36" i="2"/>
  <c r="Q35" i="2"/>
  <c r="K35" i="2"/>
  <c r="F35" i="2"/>
  <c r="C35" i="2"/>
  <c r="B35" i="2"/>
  <c r="A35" i="2"/>
  <c r="Q34" i="2"/>
  <c r="P34" i="2"/>
  <c r="N34" i="2"/>
  <c r="K34" i="2"/>
  <c r="J34" i="2"/>
  <c r="H34" i="2"/>
  <c r="F34" i="2"/>
  <c r="C34" i="2"/>
  <c r="B34" i="2"/>
  <c r="A34" i="2"/>
  <c r="Q33" i="2"/>
  <c r="R33" i="2" s="1"/>
  <c r="P33" i="2"/>
  <c r="N33" i="2"/>
  <c r="K33" i="2"/>
  <c r="J33" i="2"/>
  <c r="H33" i="2"/>
  <c r="F33" i="2"/>
  <c r="C33" i="2"/>
  <c r="B33" i="2"/>
  <c r="A33" i="2"/>
  <c r="Q32" i="2"/>
  <c r="P32" i="2"/>
  <c r="N32" i="2"/>
  <c r="K32" i="2"/>
  <c r="J32" i="2"/>
  <c r="H32" i="2"/>
  <c r="F32" i="2"/>
  <c r="L32" i="2" s="1"/>
  <c r="C32" i="2"/>
  <c r="B32" i="2"/>
  <c r="A32" i="2"/>
  <c r="Q31" i="2"/>
  <c r="P31" i="2"/>
  <c r="N31" i="2"/>
  <c r="K31" i="2"/>
  <c r="R31" i="2" s="1"/>
  <c r="J31" i="2"/>
  <c r="H31" i="2"/>
  <c r="F31" i="2"/>
  <c r="C31" i="2"/>
  <c r="B31" i="2"/>
  <c r="A31" i="2"/>
  <c r="Q30" i="2"/>
  <c r="P30" i="2"/>
  <c r="N30" i="2"/>
  <c r="L30" i="2"/>
  <c r="K30" i="2"/>
  <c r="R30" i="2" s="1"/>
  <c r="J30" i="2"/>
  <c r="H30" i="2"/>
  <c r="F30" i="2"/>
  <c r="C30" i="2"/>
  <c r="B30" i="2"/>
  <c r="A30" i="2"/>
  <c r="R29" i="2"/>
  <c r="Q29" i="2"/>
  <c r="P29" i="2"/>
  <c r="N29" i="2"/>
  <c r="K29" i="2"/>
  <c r="J29" i="2"/>
  <c r="H29" i="2"/>
  <c r="F29" i="2"/>
  <c r="L29" i="2" s="1"/>
  <c r="C29" i="2"/>
  <c r="B29" i="2"/>
  <c r="A29" i="2"/>
  <c r="Q28" i="2"/>
  <c r="P28" i="2"/>
  <c r="N28" i="2"/>
  <c r="K28" i="2"/>
  <c r="R28" i="2" s="1"/>
  <c r="J28" i="2"/>
  <c r="H28" i="2"/>
  <c r="F28" i="2"/>
  <c r="C28" i="2"/>
  <c r="B28" i="2"/>
  <c r="A28" i="2"/>
  <c r="Q27" i="2"/>
  <c r="R27" i="2" s="1"/>
  <c r="P27" i="2"/>
  <c r="N27" i="2"/>
  <c r="K27" i="2"/>
  <c r="J27" i="2"/>
  <c r="H27" i="2"/>
  <c r="F27" i="2"/>
  <c r="C27" i="2"/>
  <c r="B27" i="2"/>
  <c r="A27" i="2"/>
  <c r="Q26" i="2"/>
  <c r="P26" i="2"/>
  <c r="N26" i="2"/>
  <c r="K26" i="2"/>
  <c r="J26" i="2"/>
  <c r="H26" i="2"/>
  <c r="F26" i="2"/>
  <c r="C26" i="2"/>
  <c r="B26" i="2"/>
  <c r="A26" i="2"/>
  <c r="Q25" i="2"/>
  <c r="P25" i="2"/>
  <c r="N25" i="2"/>
  <c r="K25" i="2"/>
  <c r="J25" i="2"/>
  <c r="H25" i="2"/>
  <c r="F25" i="2"/>
  <c r="C25" i="2"/>
  <c r="B25" i="2"/>
  <c r="A25" i="2"/>
  <c r="Q24" i="2"/>
  <c r="P24" i="2"/>
  <c r="N24" i="2"/>
  <c r="K24" i="2"/>
  <c r="R24" i="2" s="1"/>
  <c r="J24" i="2"/>
  <c r="H24" i="2"/>
  <c r="F24" i="2"/>
  <c r="C24" i="2"/>
  <c r="B24" i="2"/>
  <c r="A24" i="2"/>
  <c r="Q23" i="2"/>
  <c r="R23" i="2" s="1"/>
  <c r="P23" i="2"/>
  <c r="N23" i="2"/>
  <c r="K23" i="2"/>
  <c r="J23" i="2"/>
  <c r="H23" i="2"/>
  <c r="F23" i="2"/>
  <c r="L23" i="2" s="1"/>
  <c r="C23" i="2"/>
  <c r="B23" i="2"/>
  <c r="A23" i="2"/>
  <c r="Q22" i="2"/>
  <c r="P22" i="2"/>
  <c r="N22" i="2"/>
  <c r="K22" i="2"/>
  <c r="R22" i="2" s="1"/>
  <c r="J22" i="2"/>
  <c r="H22" i="2"/>
  <c r="F22" i="2"/>
  <c r="C22" i="2"/>
  <c r="B22" i="2"/>
  <c r="A22" i="2"/>
  <c r="Q21" i="2"/>
  <c r="P21" i="2"/>
  <c r="N21" i="2"/>
  <c r="K21" i="2"/>
  <c r="J21" i="2"/>
  <c r="H21" i="2"/>
  <c r="F21" i="2"/>
  <c r="C21" i="2"/>
  <c r="B21" i="2"/>
  <c r="A21" i="2"/>
  <c r="Q20" i="2"/>
  <c r="P20" i="2"/>
  <c r="N20" i="2"/>
  <c r="K20" i="2"/>
  <c r="J20" i="2"/>
  <c r="H20" i="2"/>
  <c r="F20" i="2"/>
  <c r="C20" i="2"/>
  <c r="B20" i="2"/>
  <c r="A20" i="2"/>
  <c r="Q19" i="2"/>
  <c r="R19" i="2" s="1"/>
  <c r="P19" i="2"/>
  <c r="N19" i="2"/>
  <c r="K19" i="2"/>
  <c r="J19" i="2"/>
  <c r="H19" i="2"/>
  <c r="F19" i="2"/>
  <c r="L19" i="2" s="1"/>
  <c r="C19" i="2"/>
  <c r="B19" i="2"/>
  <c r="A19" i="2"/>
  <c r="Q18" i="2"/>
  <c r="P18" i="2"/>
  <c r="N18" i="2"/>
  <c r="K18" i="2"/>
  <c r="J18" i="2"/>
  <c r="H18" i="2"/>
  <c r="F18" i="2"/>
  <c r="C18" i="2"/>
  <c r="B18" i="2"/>
  <c r="A18" i="2"/>
  <c r="Q17" i="2"/>
  <c r="P17" i="2"/>
  <c r="N17" i="2"/>
  <c r="K17" i="2"/>
  <c r="J17" i="2"/>
  <c r="H17" i="2"/>
  <c r="F17" i="2"/>
  <c r="C17" i="2"/>
  <c r="B17" i="2"/>
  <c r="A17" i="2"/>
  <c r="Q16" i="2"/>
  <c r="P16" i="2"/>
  <c r="N16" i="2"/>
  <c r="K16" i="2"/>
  <c r="J16" i="2"/>
  <c r="H16" i="2"/>
  <c r="F16" i="2"/>
  <c r="C16" i="2"/>
  <c r="B16" i="2"/>
  <c r="A16" i="2"/>
  <c r="Q15" i="2"/>
  <c r="R15" i="2" s="1"/>
  <c r="P15" i="2"/>
  <c r="N15" i="2"/>
  <c r="K15" i="2"/>
  <c r="L15" i="2" s="1"/>
  <c r="J15" i="2"/>
  <c r="H15" i="2"/>
  <c r="C15" i="2"/>
  <c r="B15" i="2"/>
  <c r="A15" i="2"/>
  <c r="Q14" i="2"/>
  <c r="R14" i="2" s="1"/>
  <c r="P14" i="2"/>
  <c r="N14" i="2"/>
  <c r="K14" i="2"/>
  <c r="L14" i="2" s="1"/>
  <c r="J14" i="2"/>
  <c r="H14" i="2"/>
  <c r="F14" i="2"/>
  <c r="C14" i="2"/>
  <c r="B14" i="2"/>
  <c r="A14" i="2"/>
  <c r="Q13" i="2"/>
  <c r="P13" i="2"/>
  <c r="N13" i="2"/>
  <c r="L13" i="2"/>
  <c r="K13" i="2"/>
  <c r="J13" i="2"/>
  <c r="C13" i="2"/>
  <c r="B13" i="2"/>
  <c r="A13" i="2"/>
  <c r="R12" i="2"/>
  <c r="Q12" i="2"/>
  <c r="P12" i="2"/>
  <c r="N12" i="2"/>
  <c r="K12" i="2"/>
  <c r="J12" i="2"/>
  <c r="H12" i="2"/>
  <c r="F12" i="2"/>
  <c r="C12" i="2"/>
  <c r="B12" i="2"/>
  <c r="A12" i="2"/>
  <c r="Q11" i="2"/>
  <c r="P11" i="2"/>
  <c r="N11" i="2"/>
  <c r="K11" i="2"/>
  <c r="F11" i="2"/>
  <c r="C11" i="2"/>
  <c r="B11" i="2"/>
  <c r="A11" i="2"/>
  <c r="Q10" i="2"/>
  <c r="P10" i="2"/>
  <c r="N10" i="2"/>
  <c r="K10" i="2"/>
  <c r="J10" i="2"/>
  <c r="H10" i="2"/>
  <c r="F10" i="2"/>
  <c r="C10" i="2"/>
  <c r="B10" i="2"/>
  <c r="A10" i="2"/>
  <c r="I3" i="2"/>
  <c r="H3" i="2"/>
  <c r="I2" i="2"/>
  <c r="H2" i="2"/>
  <c r="L12" i="2" l="1"/>
  <c r="L17" i="2"/>
  <c r="L21" i="2"/>
  <c r="L25" i="2"/>
  <c r="Q37" i="2"/>
  <c r="R37" i="2" s="1"/>
  <c r="R11" i="2"/>
  <c r="R16" i="2"/>
  <c r="R20" i="2"/>
  <c r="L31" i="2"/>
  <c r="F37" i="2"/>
  <c r="L28" i="2"/>
  <c r="H37" i="2"/>
  <c r="R13" i="2"/>
  <c r="R18" i="2"/>
  <c r="R26" i="2"/>
  <c r="L27" i="2"/>
  <c r="R34" i="2"/>
  <c r="L37" i="2"/>
  <c r="L10" i="2"/>
  <c r="R17" i="2"/>
  <c r="R21" i="2"/>
  <c r="R25" i="2"/>
  <c r="L26" i="2"/>
  <c r="L34" i="2"/>
  <c r="R32" i="2"/>
  <c r="L33" i="2"/>
  <c r="J37" i="2"/>
  <c r="R10" i="2"/>
  <c r="L16" i="2"/>
  <c r="L18" i="2"/>
  <c r="L20" i="2"/>
  <c r="L22" i="2"/>
  <c r="L24" i="2"/>
</calcChain>
</file>

<file path=xl/sharedStrings.xml><?xml version="1.0" encoding="utf-8"?>
<sst xmlns="http://schemas.openxmlformats.org/spreadsheetml/2006/main" count="31" uniqueCount="14">
  <si>
    <t>PELAYANAN KESEHATAN USIA PRODUKTIF  MENURUT JENIS KELAMIN, KECAMATAN, DAN PUSKESMAS</t>
  </si>
  <si>
    <t>NO</t>
  </si>
  <si>
    <t>KECAMATAN</t>
  </si>
  <si>
    <t>PUSKESMAS</t>
  </si>
  <si>
    <t>PENDUDUK USIA 15-59 TAHUN</t>
  </si>
  <si>
    <t>JUMLAH</t>
  </si>
  <si>
    <t>MENDAPAT PELAYANAN SKRINING KESEHATAN SESUAI STANDAR</t>
  </si>
  <si>
    <t>BERISIKO</t>
  </si>
  <si>
    <t>LAKI-LAKI</t>
  </si>
  <si>
    <t>PEREMPUAN</t>
  </si>
  <si>
    <t>LAKI-LAKI + PEREMPUAN</t>
  </si>
  <si>
    <t>%</t>
  </si>
  <si>
    <t>JUMLAH (KAB/KOTA)</t>
  </si>
  <si>
    <t>Sumber: Dinas Kesehatan Kota Balikpapan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</si>
</sst>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0"/>
      <name val="Calibri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1" fillId="0" borderId="0" xfId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4" xfId="1" applyFont="1" applyBorder="1"/>
    <xf numFmtId="0" fontId="5" fillId="0" borderId="5" xfId="1" applyFont="1" applyBorder="1"/>
    <xf numFmtId="0" fontId="5" fillId="0" borderId="6" xfId="1" applyFont="1" applyBorder="1"/>
    <xf numFmtId="0" fontId="3" fillId="0" borderId="7" xfId="1" applyFont="1" applyBorder="1" applyAlignment="1">
      <alignment horizontal="center" vertical="center"/>
    </xf>
    <xf numFmtId="0" fontId="5" fillId="0" borderId="8" xfId="1" applyFont="1" applyBorder="1"/>
    <xf numFmtId="0" fontId="5" fillId="0" borderId="9" xfId="1" applyFont="1" applyBorder="1"/>
    <xf numFmtId="0" fontId="3" fillId="0" borderId="10" xfId="1" applyFont="1" applyBorder="1" applyAlignment="1">
      <alignment horizontal="center" vertical="center"/>
    </xf>
    <xf numFmtId="0" fontId="5" fillId="0" borderId="11" xfId="1" applyFont="1" applyBorder="1"/>
    <xf numFmtId="0" fontId="5" fillId="0" borderId="12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5" xfId="1" applyFont="1" applyBorder="1"/>
    <xf numFmtId="0" fontId="3" fillId="0" borderId="10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3" fontId="3" fillId="0" borderId="18" xfId="1" applyNumberFormat="1" applyFont="1" applyBorder="1" applyAlignment="1">
      <alignment vertical="center"/>
    </xf>
    <xf numFmtId="164" fontId="3" fillId="0" borderId="18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3" fontId="3" fillId="0" borderId="6" xfId="1" applyNumberFormat="1" applyFont="1" applyBorder="1" applyAlignment="1">
      <alignment horizontal="right"/>
    </xf>
    <xf numFmtId="164" fontId="3" fillId="0" borderId="6" xfId="1" applyNumberFormat="1" applyFont="1" applyBorder="1" applyAlignment="1">
      <alignment horizontal="right"/>
    </xf>
    <xf numFmtId="0" fontId="7" fillId="0" borderId="20" xfId="1" applyFont="1" applyBorder="1" applyAlignment="1">
      <alignment vertical="center"/>
    </xf>
    <xf numFmtId="0" fontId="7" fillId="0" borderId="20" xfId="1" applyFont="1" applyBorder="1" applyAlignment="1">
      <alignment horizontal="left" vertical="center"/>
    </xf>
    <xf numFmtId="3" fontId="7" fillId="0" borderId="20" xfId="1" applyNumberFormat="1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164" fontId="7" fillId="0" borderId="21" xfId="1" applyNumberFormat="1" applyFont="1" applyBorder="1" applyAlignment="1">
      <alignment vertical="center"/>
    </xf>
    <xf numFmtId="164" fontId="7" fillId="0" borderId="20" xfId="1" applyNumberFormat="1" applyFont="1" applyBorder="1" applyAlignment="1">
      <alignment vertical="center"/>
    </xf>
    <xf numFmtId="37" fontId="3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</cellXfs>
  <cellStyles count="2">
    <cellStyle name="Normal" xfId="0" builtinId="0"/>
    <cellStyle name="Normal 2" xfId="1" xr:uid="{22E07AFC-385F-4021-B611-2027C82F19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ampiran%20Tabel%20Profil%20202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19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Sheet23"/>
      <sheetName val="21"/>
      <sheetName val="22"/>
      <sheetName val="23"/>
      <sheetName val="24"/>
      <sheetName val="25"/>
      <sheetName val="26"/>
      <sheetName val="27"/>
      <sheetName val="19"/>
      <sheetName val="29"/>
      <sheetName val="30"/>
      <sheetName val="31"/>
      <sheetName val="32 PKM KAH"/>
      <sheetName val="32 DINKES"/>
      <sheetName val="34"/>
      <sheetName val="35"/>
      <sheetName val="36"/>
      <sheetName val="37"/>
      <sheetName val="38"/>
      <sheetName val="40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kasus"/>
      <sheetName val="kasus by jk"/>
      <sheetName val="sepsimen dan lab"/>
      <sheetName val="DO covid"/>
      <sheetName val="Sheet14"/>
      <sheetName val="Sheet15"/>
      <sheetName val="Sheet16"/>
      <sheetName val="Sheet17"/>
    </sheetNames>
    <sheetDataSet>
      <sheetData sheetId="0"/>
      <sheetData sheetId="1"/>
      <sheetData sheetId="2">
        <row r="5">
          <cell r="E5" t="str">
            <v>KABUPATEN/KOTA</v>
          </cell>
          <cell r="F5" t="str">
            <v>BALIKPAPAN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Balikpapan Timur</v>
          </cell>
          <cell r="C9" t="str">
            <v>Teritip</v>
          </cell>
        </row>
        <row r="10">
          <cell r="A10">
            <v>2</v>
          </cell>
          <cell r="B10" t="str">
            <v>Balikpapan Timur</v>
          </cell>
          <cell r="C10" t="str">
            <v>Lamaru</v>
          </cell>
        </row>
        <row r="11">
          <cell r="A11">
            <v>3</v>
          </cell>
          <cell r="B11" t="str">
            <v>Balikpapan Timur</v>
          </cell>
          <cell r="C11" t="str">
            <v>Manggar Baru</v>
          </cell>
        </row>
        <row r="12">
          <cell r="A12">
            <v>4</v>
          </cell>
          <cell r="B12" t="str">
            <v>Balikpapan Timur</v>
          </cell>
          <cell r="C12" t="str">
            <v>Manggar</v>
          </cell>
        </row>
        <row r="13">
          <cell r="A13">
            <v>5</v>
          </cell>
          <cell r="B13" t="str">
            <v>Balikpapan Selatan</v>
          </cell>
          <cell r="C13" t="str">
            <v>Sepinggan Baru</v>
          </cell>
        </row>
        <row r="14">
          <cell r="A14">
            <v>6</v>
          </cell>
          <cell r="B14" t="str">
            <v>Balikpapan Selatan</v>
          </cell>
          <cell r="C14" t="str">
            <v>Gunung Bahagia</v>
          </cell>
        </row>
        <row r="15">
          <cell r="A15">
            <v>7</v>
          </cell>
          <cell r="B15" t="str">
            <v>Balikpapan Kota</v>
          </cell>
          <cell r="C15" t="str">
            <v>Damai</v>
          </cell>
        </row>
        <row r="16">
          <cell r="A16">
            <v>8</v>
          </cell>
          <cell r="B16" t="str">
            <v>Balikpapan Kota</v>
          </cell>
          <cell r="C16" t="str">
            <v>Klandasan Ilir</v>
          </cell>
        </row>
        <row r="17">
          <cell r="A17">
            <v>9</v>
          </cell>
          <cell r="B17" t="str">
            <v>Balikpapan Kota</v>
          </cell>
          <cell r="C17" t="str">
            <v>Prapatan</v>
          </cell>
        </row>
        <row r="18">
          <cell r="A18">
            <v>10</v>
          </cell>
          <cell r="B18" t="str">
            <v>Balikpapan Kota</v>
          </cell>
          <cell r="C18" t="str">
            <v>Telaga Sari</v>
          </cell>
        </row>
        <row r="19">
          <cell r="A19">
            <v>11</v>
          </cell>
          <cell r="B19" t="str">
            <v>Balikpapan Tengah</v>
          </cell>
          <cell r="C19" t="str">
            <v>Gunung Sari Ilir</v>
          </cell>
        </row>
        <row r="20">
          <cell r="A20">
            <v>12</v>
          </cell>
          <cell r="B20" t="str">
            <v>Balikpapan Tengah</v>
          </cell>
          <cell r="C20" t="str">
            <v>Gunung Sari Ulu</v>
          </cell>
        </row>
        <row r="21">
          <cell r="A21">
            <v>13</v>
          </cell>
          <cell r="B21" t="str">
            <v>Balikpapan Tengah</v>
          </cell>
          <cell r="C21" t="str">
            <v>Mekar Sari</v>
          </cell>
        </row>
        <row r="22">
          <cell r="A22">
            <v>14</v>
          </cell>
          <cell r="B22" t="str">
            <v>Balikpapan Tengah</v>
          </cell>
          <cell r="C22" t="str">
            <v>Karang Jati</v>
          </cell>
        </row>
        <row r="23">
          <cell r="A23">
            <v>15</v>
          </cell>
          <cell r="B23" t="str">
            <v>Balikpapan Tengah</v>
          </cell>
          <cell r="C23" t="str">
            <v>Karang Rejo</v>
          </cell>
        </row>
        <row r="24">
          <cell r="A24">
            <v>16</v>
          </cell>
          <cell r="B24" t="str">
            <v>Balikpapan Tengah</v>
          </cell>
          <cell r="C24" t="str">
            <v>Sumber Rejo</v>
          </cell>
        </row>
        <row r="25">
          <cell r="A25">
            <v>17</v>
          </cell>
          <cell r="B25" t="str">
            <v>Balikpapan Utara</v>
          </cell>
          <cell r="C25" t="str">
            <v>Muara Rapak</v>
          </cell>
        </row>
        <row r="26">
          <cell r="A26">
            <v>18</v>
          </cell>
          <cell r="B26" t="str">
            <v>Balikpapan Utara</v>
          </cell>
          <cell r="C26" t="str">
            <v>Gunung Samarinda</v>
          </cell>
        </row>
        <row r="27">
          <cell r="A27">
            <v>19</v>
          </cell>
          <cell r="B27" t="str">
            <v>Balikpapan Utara</v>
          </cell>
          <cell r="C27" t="str">
            <v>Batu Ampar</v>
          </cell>
        </row>
        <row r="28">
          <cell r="A28">
            <v>20</v>
          </cell>
          <cell r="B28" t="str">
            <v>Balikpapan Utara</v>
          </cell>
          <cell r="C28" t="str">
            <v>Graha Indah</v>
          </cell>
        </row>
        <row r="29">
          <cell r="A29">
            <v>21</v>
          </cell>
          <cell r="B29" t="str">
            <v>Balikpapan Utara</v>
          </cell>
          <cell r="C29" t="str">
            <v>Karang Joang</v>
          </cell>
        </row>
        <row r="30">
          <cell r="A30">
            <v>22</v>
          </cell>
          <cell r="B30" t="str">
            <v>Balikpapan Barat</v>
          </cell>
          <cell r="C30" t="str">
            <v>Margomulyo</v>
          </cell>
        </row>
        <row r="31">
          <cell r="A31">
            <v>23</v>
          </cell>
          <cell r="B31" t="str">
            <v>Balikpapan Barat</v>
          </cell>
          <cell r="C31" t="str">
            <v>Baru Ilir</v>
          </cell>
        </row>
        <row r="32">
          <cell r="A32">
            <v>24</v>
          </cell>
          <cell r="B32" t="str">
            <v>Balikpapan Barat</v>
          </cell>
          <cell r="C32" t="str">
            <v>Margasari</v>
          </cell>
        </row>
        <row r="33">
          <cell r="A33">
            <v>25</v>
          </cell>
          <cell r="B33" t="str">
            <v>Balikpapan Barat</v>
          </cell>
          <cell r="C33" t="str">
            <v>Baru Tengah</v>
          </cell>
        </row>
        <row r="34">
          <cell r="A34">
            <v>26</v>
          </cell>
          <cell r="B34" t="str">
            <v>Balikpapan Barat</v>
          </cell>
          <cell r="C34" t="str">
            <v>Baru Ulu</v>
          </cell>
        </row>
        <row r="35">
          <cell r="A35">
            <v>27</v>
          </cell>
          <cell r="B35" t="str">
            <v>Balikpapan Barat</v>
          </cell>
          <cell r="C35" t="str">
            <v>Kariangau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449B-71EC-4142-B6C3-4AB610421438}">
  <sheetPr>
    <tabColor rgb="FF00FF00"/>
  </sheetPr>
  <dimension ref="A1:Z998"/>
  <sheetViews>
    <sheetView tabSelected="1" workbookViewId="0">
      <selection activeCell="D40" sqref="D40"/>
    </sheetView>
  </sheetViews>
  <sheetFormatPr defaultColWidth="13.08984375" defaultRowHeight="15" customHeight="1" x14ac:dyDescent="0.3"/>
  <cols>
    <col min="1" max="1" width="5.1796875" style="3" customWidth="1"/>
    <col min="2" max="3" width="19.7265625" style="3" customWidth="1"/>
    <col min="4" max="18" width="12.453125" style="3" customWidth="1"/>
    <col min="19" max="26" width="7.26953125" style="3" customWidth="1"/>
    <col min="27" max="16384" width="13.08984375" style="3"/>
  </cols>
  <sheetData>
    <row r="1" spans="1:26" ht="16.5" customHeight="1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</row>
    <row r="2" spans="1:26" ht="16.5" customHeight="1" x14ac:dyDescent="0.3">
      <c r="A2" s="6"/>
      <c r="B2" s="7"/>
      <c r="C2" s="6"/>
      <c r="D2" s="6"/>
      <c r="E2" s="6"/>
      <c r="F2" s="6"/>
      <c r="G2" s="6"/>
      <c r="H2" s="7" t="str">
        <f>'[1]1'!E5</f>
        <v>KABUPATEN/KOTA</v>
      </c>
      <c r="I2" s="8" t="str">
        <f>'[1]1'!F5</f>
        <v>BALIKPAPAN</v>
      </c>
      <c r="J2" s="9"/>
      <c r="K2" s="9"/>
      <c r="L2" s="9"/>
      <c r="M2" s="6"/>
      <c r="N2" s="7"/>
      <c r="O2" s="8"/>
      <c r="P2" s="9"/>
      <c r="Q2" s="9"/>
      <c r="R2" s="9"/>
      <c r="S2" s="6"/>
      <c r="T2" s="6"/>
      <c r="U2" s="6"/>
      <c r="V2" s="6"/>
      <c r="W2" s="6"/>
      <c r="X2" s="6"/>
      <c r="Y2" s="6"/>
      <c r="Z2" s="6"/>
    </row>
    <row r="3" spans="1:26" ht="16.5" customHeight="1" x14ac:dyDescent="0.3">
      <c r="A3" s="6"/>
      <c r="B3" s="7"/>
      <c r="C3" s="7"/>
      <c r="D3" s="6"/>
      <c r="E3" s="6"/>
      <c r="F3" s="6"/>
      <c r="G3" s="6"/>
      <c r="H3" s="7" t="str">
        <f>'[1]1'!E6</f>
        <v xml:space="preserve">TAHUN </v>
      </c>
      <c r="I3" s="8">
        <f>'[1]1'!F6</f>
        <v>2021</v>
      </c>
      <c r="J3" s="9"/>
      <c r="K3" s="9"/>
      <c r="L3" s="9"/>
      <c r="M3" s="6"/>
      <c r="N3" s="7"/>
      <c r="O3" s="8"/>
      <c r="P3" s="9"/>
      <c r="Q3" s="9"/>
      <c r="R3" s="9"/>
      <c r="S3" s="6"/>
      <c r="T3" s="6"/>
      <c r="U3" s="6"/>
      <c r="V3" s="6"/>
      <c r="W3" s="6"/>
      <c r="X3" s="6"/>
      <c r="Y3" s="6"/>
      <c r="Z3" s="6"/>
    </row>
    <row r="4" spans="1:26" ht="15.75" customHeight="1" thickBot="1" x14ac:dyDescent="0.35">
      <c r="A4" s="2"/>
      <c r="B4" s="2"/>
      <c r="C4" s="2"/>
      <c r="D4" s="10"/>
      <c r="E4" s="10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3">
      <c r="A5" s="11" t="s">
        <v>1</v>
      </c>
      <c r="B5" s="11" t="s">
        <v>2</v>
      </c>
      <c r="C5" s="11" t="s">
        <v>3</v>
      </c>
      <c r="D5" s="12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">
      <c r="A6" s="15"/>
      <c r="B6" s="15"/>
      <c r="C6" s="15"/>
      <c r="D6" s="16" t="s">
        <v>5</v>
      </c>
      <c r="E6" s="17"/>
      <c r="F6" s="18"/>
      <c r="G6" s="19" t="s">
        <v>6</v>
      </c>
      <c r="H6" s="20"/>
      <c r="I6" s="20"/>
      <c r="J6" s="20"/>
      <c r="K6" s="20"/>
      <c r="L6" s="20"/>
      <c r="M6" s="19" t="s">
        <v>7</v>
      </c>
      <c r="N6" s="20"/>
      <c r="O6" s="20"/>
      <c r="P6" s="20"/>
      <c r="Q6" s="20"/>
      <c r="R6" s="21"/>
      <c r="S6" s="2"/>
      <c r="T6" s="2"/>
      <c r="U6" s="2"/>
      <c r="V6" s="2"/>
      <c r="W6" s="2"/>
      <c r="X6" s="2"/>
      <c r="Y6" s="2"/>
      <c r="Z6" s="2"/>
    </row>
    <row r="7" spans="1:26" ht="30.5" customHeight="1" x14ac:dyDescent="0.3">
      <c r="A7" s="15"/>
      <c r="B7" s="15"/>
      <c r="C7" s="15"/>
      <c r="D7" s="22"/>
      <c r="E7" s="23"/>
      <c r="F7" s="24"/>
      <c r="G7" s="25" t="s">
        <v>8</v>
      </c>
      <c r="H7" s="21"/>
      <c r="I7" s="25" t="s">
        <v>9</v>
      </c>
      <c r="J7" s="21"/>
      <c r="K7" s="25" t="s">
        <v>10</v>
      </c>
      <c r="L7" s="21"/>
      <c r="M7" s="25" t="s">
        <v>8</v>
      </c>
      <c r="N7" s="21"/>
      <c r="O7" s="25" t="s">
        <v>9</v>
      </c>
      <c r="P7" s="21"/>
      <c r="Q7" s="25" t="s">
        <v>10</v>
      </c>
      <c r="R7" s="21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3">
      <c r="A8" s="15"/>
      <c r="B8" s="15"/>
      <c r="C8" s="15"/>
      <c r="D8" s="26" t="s">
        <v>8</v>
      </c>
      <c r="E8" s="26" t="s">
        <v>9</v>
      </c>
      <c r="F8" s="27" t="s">
        <v>10</v>
      </c>
      <c r="G8" s="28" t="s">
        <v>5</v>
      </c>
      <c r="H8" s="28" t="s">
        <v>11</v>
      </c>
      <c r="I8" s="28" t="s">
        <v>5</v>
      </c>
      <c r="J8" s="28" t="s">
        <v>11</v>
      </c>
      <c r="K8" s="28" t="s">
        <v>5</v>
      </c>
      <c r="L8" s="28" t="s">
        <v>11</v>
      </c>
      <c r="M8" s="28" t="s">
        <v>5</v>
      </c>
      <c r="N8" s="28" t="s">
        <v>11</v>
      </c>
      <c r="O8" s="28" t="s">
        <v>5</v>
      </c>
      <c r="P8" s="28" t="s">
        <v>11</v>
      </c>
      <c r="Q8" s="28" t="s">
        <v>5</v>
      </c>
      <c r="R8" s="28" t="s">
        <v>11</v>
      </c>
      <c r="S8" s="2"/>
      <c r="T8" s="2"/>
      <c r="U8" s="2"/>
      <c r="V8" s="2"/>
      <c r="W8" s="2"/>
      <c r="X8" s="2"/>
      <c r="Y8" s="2"/>
      <c r="Z8" s="2"/>
    </row>
    <row r="9" spans="1:26" ht="15.5" x14ac:dyDescent="0.3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  <c r="P9" s="29">
        <v>16</v>
      </c>
      <c r="Q9" s="29">
        <v>17</v>
      </c>
      <c r="R9" s="29">
        <v>18</v>
      </c>
      <c r="S9" s="2"/>
      <c r="T9" s="2"/>
      <c r="U9" s="2"/>
      <c r="V9" s="2"/>
      <c r="W9" s="2"/>
      <c r="X9" s="2"/>
      <c r="Y9" s="2"/>
      <c r="Z9" s="2"/>
    </row>
    <row r="10" spans="1:26" ht="15.5" x14ac:dyDescent="0.3">
      <c r="A10" s="30">
        <f>'[1]9'!A9</f>
        <v>1</v>
      </c>
      <c r="B10" s="30" t="str">
        <f>'[1]9'!B9</f>
        <v>Balikpapan Timur</v>
      </c>
      <c r="C10" s="30" t="str">
        <f>'[1]9'!C9</f>
        <v>Teritip</v>
      </c>
      <c r="D10" s="31">
        <v>5221</v>
      </c>
      <c r="E10" s="31">
        <v>4999</v>
      </c>
      <c r="F10" s="31">
        <f t="shared" ref="F10:F12" si="0">SUM(D10:E10)</f>
        <v>10220</v>
      </c>
      <c r="G10" s="31">
        <v>1257</v>
      </c>
      <c r="H10" s="32">
        <f>G10/D10*100</f>
        <v>24.075847538785673</v>
      </c>
      <c r="I10" s="31">
        <v>1592</v>
      </c>
      <c r="J10" s="32">
        <f>I10/E10*100</f>
        <v>31.846369273854769</v>
      </c>
      <c r="K10" s="31">
        <f t="shared" ref="K10:K37" si="1">SUM(G10,I10)</f>
        <v>2849</v>
      </c>
      <c r="L10" s="32">
        <f>K10/F10*100</f>
        <v>27.876712328767123</v>
      </c>
      <c r="M10" s="33">
        <v>221</v>
      </c>
      <c r="N10" s="34">
        <f t="shared" ref="N10:N23" si="2">M10/G10*100</f>
        <v>17.581543357199681</v>
      </c>
      <c r="O10" s="33">
        <v>308</v>
      </c>
      <c r="P10" s="34">
        <f t="shared" ref="P10:P23" si="3">O10/I10*100</f>
        <v>19.346733668341709</v>
      </c>
      <c r="Q10" s="33">
        <f t="shared" ref="Q10:Q36" si="4">SUM(M10,O10)</f>
        <v>529</v>
      </c>
      <c r="R10" s="34">
        <f t="shared" ref="R10:R23" si="5">Q10/K10*100</f>
        <v>18.567918567918568</v>
      </c>
      <c r="S10" s="2"/>
      <c r="T10" s="2"/>
      <c r="U10" s="2"/>
      <c r="V10" s="2"/>
      <c r="W10" s="2"/>
      <c r="X10" s="2"/>
      <c r="Y10" s="2"/>
      <c r="Z10" s="2"/>
    </row>
    <row r="11" spans="1:26" ht="15.5" x14ac:dyDescent="0.3">
      <c r="A11" s="30">
        <f>'[1]9'!A10</f>
        <v>2</v>
      </c>
      <c r="B11" s="30" t="str">
        <f>'[1]9'!B10</f>
        <v>Balikpapan Timur</v>
      </c>
      <c r="C11" s="30" t="str">
        <f>'[1]9'!C10</f>
        <v>Lamaru</v>
      </c>
      <c r="D11" s="33">
        <v>4229</v>
      </c>
      <c r="E11" s="33">
        <v>4039</v>
      </c>
      <c r="F11" s="33">
        <f t="shared" si="0"/>
        <v>8268</v>
      </c>
      <c r="G11" s="33">
        <v>450</v>
      </c>
      <c r="H11" s="34">
        <v>0</v>
      </c>
      <c r="I11" s="33">
        <v>587</v>
      </c>
      <c r="J11" s="34">
        <v>0</v>
      </c>
      <c r="K11" s="33">
        <f t="shared" si="1"/>
        <v>1037</v>
      </c>
      <c r="L11" s="34">
        <v>12.54</v>
      </c>
      <c r="M11" s="33">
        <v>77</v>
      </c>
      <c r="N11" s="34">
        <f t="shared" si="2"/>
        <v>17.111111111111111</v>
      </c>
      <c r="O11" s="33">
        <v>165</v>
      </c>
      <c r="P11" s="34">
        <f t="shared" si="3"/>
        <v>28.109028960817717</v>
      </c>
      <c r="Q11" s="33">
        <f t="shared" si="4"/>
        <v>242</v>
      </c>
      <c r="R11" s="34">
        <f t="shared" si="5"/>
        <v>23.336547733847638</v>
      </c>
      <c r="S11" s="2"/>
      <c r="T11" s="2"/>
      <c r="U11" s="2"/>
      <c r="V11" s="2"/>
      <c r="W11" s="2"/>
      <c r="X11" s="2"/>
      <c r="Y11" s="2"/>
      <c r="Z11" s="2"/>
    </row>
    <row r="12" spans="1:26" ht="15.5" x14ac:dyDescent="0.3">
      <c r="A12" s="30">
        <f>'[1]9'!A11</f>
        <v>3</v>
      </c>
      <c r="B12" s="30" t="str">
        <f>'[1]9'!B11</f>
        <v>Balikpapan Timur</v>
      </c>
      <c r="C12" s="30" t="str">
        <f>'[1]9'!C11</f>
        <v>Manggar Baru</v>
      </c>
      <c r="D12" s="33">
        <v>6068</v>
      </c>
      <c r="E12" s="33">
        <v>5702</v>
      </c>
      <c r="F12" s="33">
        <f t="shared" si="0"/>
        <v>11770</v>
      </c>
      <c r="G12" s="33">
        <v>2546</v>
      </c>
      <c r="H12" s="34">
        <f>G12/D12*100</f>
        <v>41.95781147000659</v>
      </c>
      <c r="I12" s="33">
        <v>2616</v>
      </c>
      <c r="J12" s="34">
        <f t="shared" ref="J12:J23" si="6">I12/E12*100</f>
        <v>45.878639074009122</v>
      </c>
      <c r="K12" s="33">
        <f t="shared" si="1"/>
        <v>5162</v>
      </c>
      <c r="L12" s="34">
        <f t="shared" ref="L12:L23" si="7">K12/F12*100</f>
        <v>43.857264231096003</v>
      </c>
      <c r="M12" s="33">
        <v>253</v>
      </c>
      <c r="N12" s="34">
        <f t="shared" si="2"/>
        <v>9.937156323644933</v>
      </c>
      <c r="O12" s="33">
        <v>292</v>
      </c>
      <c r="P12" s="34">
        <f t="shared" si="3"/>
        <v>11.162079510703364</v>
      </c>
      <c r="Q12" s="33">
        <f t="shared" si="4"/>
        <v>545</v>
      </c>
      <c r="R12" s="34">
        <f t="shared" si="5"/>
        <v>10.557923285548238</v>
      </c>
      <c r="S12" s="2"/>
      <c r="T12" s="2"/>
      <c r="U12" s="2"/>
      <c r="V12" s="2"/>
      <c r="W12" s="2"/>
      <c r="X12" s="2"/>
      <c r="Y12" s="2"/>
      <c r="Z12" s="2"/>
    </row>
    <row r="13" spans="1:26" ht="15.5" x14ac:dyDescent="0.3">
      <c r="A13" s="30">
        <f>'[1]9'!A12</f>
        <v>4</v>
      </c>
      <c r="B13" s="30" t="str">
        <f>'[1]9'!B12</f>
        <v>Balikpapan Timur</v>
      </c>
      <c r="C13" s="30" t="str">
        <f>'[1]9'!C12</f>
        <v>Manggar</v>
      </c>
      <c r="D13" s="33">
        <v>13499</v>
      </c>
      <c r="E13" s="33">
        <v>12931</v>
      </c>
      <c r="F13" s="33">
        <v>26430</v>
      </c>
      <c r="G13" s="33">
        <v>3858</v>
      </c>
      <c r="H13" s="34">
        <v>28.6</v>
      </c>
      <c r="I13" s="33">
        <v>6014</v>
      </c>
      <c r="J13" s="34">
        <f t="shared" si="6"/>
        <v>46.508390689041839</v>
      </c>
      <c r="K13" s="33">
        <f t="shared" si="1"/>
        <v>9872</v>
      </c>
      <c r="L13" s="34">
        <f t="shared" si="7"/>
        <v>37.35149451381006</v>
      </c>
      <c r="M13" s="33">
        <v>376</v>
      </c>
      <c r="N13" s="34">
        <f t="shared" si="2"/>
        <v>9.7459823742871965</v>
      </c>
      <c r="O13" s="33">
        <v>670</v>
      </c>
      <c r="P13" s="34">
        <f t="shared" si="3"/>
        <v>11.140671765879615</v>
      </c>
      <c r="Q13" s="33">
        <f t="shared" si="4"/>
        <v>1046</v>
      </c>
      <c r="R13" s="34">
        <f t="shared" si="5"/>
        <v>10.595623987034037</v>
      </c>
      <c r="S13" s="2"/>
      <c r="T13" s="2"/>
      <c r="U13" s="2"/>
      <c r="V13" s="2"/>
      <c r="W13" s="2"/>
      <c r="X13" s="2"/>
      <c r="Y13" s="2"/>
      <c r="Z13" s="2"/>
    </row>
    <row r="14" spans="1:26" ht="15.5" x14ac:dyDescent="0.3">
      <c r="A14" s="30">
        <f>'[1]9'!A13</f>
        <v>5</v>
      </c>
      <c r="B14" s="30" t="str">
        <f>'[1]9'!B13</f>
        <v>Balikpapan Selatan</v>
      </c>
      <c r="C14" s="30" t="str">
        <f>'[1]9'!C13</f>
        <v>Sepinggan Baru</v>
      </c>
      <c r="D14" s="33">
        <v>26210</v>
      </c>
      <c r="E14" s="33">
        <v>25560</v>
      </c>
      <c r="F14" s="33">
        <f>SUM(D14:E14)</f>
        <v>51770</v>
      </c>
      <c r="G14" s="33">
        <v>11993</v>
      </c>
      <c r="H14" s="34">
        <f t="shared" ref="H14:H23" si="8">G14/D14*100</f>
        <v>45.757344524990465</v>
      </c>
      <c r="I14" s="33">
        <v>28372</v>
      </c>
      <c r="J14" s="34">
        <f t="shared" si="6"/>
        <v>111.00156494522693</v>
      </c>
      <c r="K14" s="33">
        <f t="shared" si="1"/>
        <v>40365</v>
      </c>
      <c r="L14" s="34">
        <f t="shared" si="7"/>
        <v>77.969866718176547</v>
      </c>
      <c r="M14" s="33">
        <v>1006</v>
      </c>
      <c r="N14" s="34">
        <f t="shared" si="2"/>
        <v>8.3882264654381729</v>
      </c>
      <c r="O14" s="33">
        <v>3009</v>
      </c>
      <c r="P14" s="34">
        <f t="shared" si="3"/>
        <v>10.605526575496969</v>
      </c>
      <c r="Q14" s="33">
        <f t="shared" si="4"/>
        <v>4015</v>
      </c>
      <c r="R14" s="34">
        <f t="shared" si="5"/>
        <v>9.9467360336925541</v>
      </c>
      <c r="S14" s="2"/>
      <c r="T14" s="2"/>
      <c r="U14" s="2"/>
      <c r="V14" s="2"/>
      <c r="W14" s="2"/>
      <c r="X14" s="2"/>
      <c r="Y14" s="2"/>
      <c r="Z14" s="2"/>
    </row>
    <row r="15" spans="1:26" ht="15.5" x14ac:dyDescent="0.3">
      <c r="A15" s="30">
        <f>'[1]9'!A14</f>
        <v>6</v>
      </c>
      <c r="B15" s="30" t="str">
        <f>'[1]9'!B14</f>
        <v>Balikpapan Selatan</v>
      </c>
      <c r="C15" s="30" t="str">
        <f>'[1]9'!C14</f>
        <v>Gunung Bahagia</v>
      </c>
      <c r="D15" s="33">
        <v>12276</v>
      </c>
      <c r="E15" s="33">
        <v>12088</v>
      </c>
      <c r="F15" s="33">
        <v>24364</v>
      </c>
      <c r="G15" s="33">
        <v>3839</v>
      </c>
      <c r="H15" s="34">
        <f t="shared" si="8"/>
        <v>31.272401433691755</v>
      </c>
      <c r="I15" s="33">
        <v>4319</v>
      </c>
      <c r="J15" s="34">
        <f t="shared" si="6"/>
        <v>35.729649238914625</v>
      </c>
      <c r="K15" s="33">
        <f t="shared" si="1"/>
        <v>8158</v>
      </c>
      <c r="L15" s="34">
        <f t="shared" si="7"/>
        <v>33.483828599573137</v>
      </c>
      <c r="M15" s="33">
        <v>733</v>
      </c>
      <c r="N15" s="34">
        <f t="shared" si="2"/>
        <v>19.093513935920814</v>
      </c>
      <c r="O15" s="33">
        <v>1284</v>
      </c>
      <c r="P15" s="34">
        <f t="shared" si="3"/>
        <v>29.729103959249827</v>
      </c>
      <c r="Q15" s="33">
        <f t="shared" si="4"/>
        <v>2017</v>
      </c>
      <c r="R15" s="34">
        <f t="shared" si="5"/>
        <v>24.724197107134103</v>
      </c>
      <c r="S15" s="2"/>
      <c r="T15" s="2"/>
      <c r="U15" s="2"/>
      <c r="V15" s="2"/>
      <c r="W15" s="2"/>
      <c r="X15" s="2"/>
      <c r="Y15" s="2"/>
      <c r="Z15" s="2"/>
    </row>
    <row r="16" spans="1:26" ht="15.5" x14ac:dyDescent="0.3">
      <c r="A16" s="30">
        <f>'[1]9'!A15</f>
        <v>7</v>
      </c>
      <c r="B16" s="30" t="str">
        <f>'[1]9'!B15</f>
        <v>Balikpapan Kota</v>
      </c>
      <c r="C16" s="30" t="str">
        <f>'[1]9'!C15</f>
        <v>Damai</v>
      </c>
      <c r="D16" s="33">
        <v>14430</v>
      </c>
      <c r="E16" s="33">
        <v>14108</v>
      </c>
      <c r="F16" s="33">
        <f t="shared" ref="F16:F31" si="9">SUM(D16:E16)</f>
        <v>28538</v>
      </c>
      <c r="G16" s="33">
        <v>3733</v>
      </c>
      <c r="H16" s="34">
        <f t="shared" si="8"/>
        <v>25.869715869715868</v>
      </c>
      <c r="I16" s="33">
        <v>6625</v>
      </c>
      <c r="J16" s="34">
        <f t="shared" si="6"/>
        <v>46.959172100935639</v>
      </c>
      <c r="K16" s="33">
        <f t="shared" si="1"/>
        <v>10358</v>
      </c>
      <c r="L16" s="34">
        <f t="shared" si="7"/>
        <v>36.29546569486299</v>
      </c>
      <c r="M16" s="33">
        <v>113</v>
      </c>
      <c r="N16" s="34">
        <f t="shared" si="2"/>
        <v>3.0270559871417091</v>
      </c>
      <c r="O16" s="33">
        <v>291</v>
      </c>
      <c r="P16" s="34">
        <f t="shared" si="3"/>
        <v>4.3924528301886792</v>
      </c>
      <c r="Q16" s="33">
        <f t="shared" si="4"/>
        <v>404</v>
      </c>
      <c r="R16" s="34">
        <f t="shared" si="5"/>
        <v>3.9003668661903843</v>
      </c>
      <c r="S16" s="2"/>
      <c r="T16" s="2"/>
      <c r="U16" s="2"/>
      <c r="V16" s="2"/>
      <c r="W16" s="2"/>
      <c r="X16" s="2"/>
      <c r="Y16" s="2"/>
      <c r="Z16" s="2"/>
    </row>
    <row r="17" spans="1:26" ht="15.5" x14ac:dyDescent="0.3">
      <c r="A17" s="30">
        <f>'[1]9'!A16</f>
        <v>8</v>
      </c>
      <c r="B17" s="30" t="str">
        <f>'[1]9'!B16</f>
        <v>Balikpapan Kota</v>
      </c>
      <c r="C17" s="30" t="str">
        <f>'[1]9'!C16</f>
        <v>Klandasan Ilir</v>
      </c>
      <c r="D17" s="33">
        <v>11902</v>
      </c>
      <c r="E17" s="33">
        <v>11506</v>
      </c>
      <c r="F17" s="33">
        <f t="shared" si="9"/>
        <v>23408</v>
      </c>
      <c r="G17" s="33">
        <v>1096</v>
      </c>
      <c r="H17" s="34">
        <f t="shared" si="8"/>
        <v>9.2085363804402611</v>
      </c>
      <c r="I17" s="33">
        <v>1260</v>
      </c>
      <c r="J17" s="34">
        <f t="shared" si="6"/>
        <v>10.950808273944029</v>
      </c>
      <c r="K17" s="33">
        <f t="shared" si="1"/>
        <v>2356</v>
      </c>
      <c r="L17" s="34">
        <f t="shared" si="7"/>
        <v>10.064935064935066</v>
      </c>
      <c r="M17" s="33">
        <v>193</v>
      </c>
      <c r="N17" s="34">
        <f t="shared" si="2"/>
        <v>17.60948905109489</v>
      </c>
      <c r="O17" s="33">
        <v>214</v>
      </c>
      <c r="P17" s="34">
        <f t="shared" si="3"/>
        <v>16.984126984126984</v>
      </c>
      <c r="Q17" s="33">
        <f t="shared" si="4"/>
        <v>407</v>
      </c>
      <c r="R17" s="34">
        <f t="shared" si="5"/>
        <v>17.275042444821732</v>
      </c>
      <c r="S17" s="2"/>
      <c r="T17" s="2"/>
      <c r="U17" s="2"/>
      <c r="V17" s="2"/>
      <c r="W17" s="2"/>
      <c r="X17" s="2"/>
      <c r="Y17" s="2"/>
      <c r="Z17" s="2"/>
    </row>
    <row r="18" spans="1:26" ht="15.5" x14ac:dyDescent="0.3">
      <c r="A18" s="30">
        <f>'[1]9'!A17</f>
        <v>9</v>
      </c>
      <c r="B18" s="30" t="str">
        <f>'[1]9'!B17</f>
        <v>Balikpapan Kota</v>
      </c>
      <c r="C18" s="30" t="str">
        <f>'[1]9'!C17</f>
        <v>Prapatan</v>
      </c>
      <c r="D18" s="33">
        <v>3781</v>
      </c>
      <c r="E18" s="33">
        <v>3752</v>
      </c>
      <c r="F18" s="33">
        <f t="shared" si="9"/>
        <v>7533</v>
      </c>
      <c r="G18" s="33">
        <v>3764</v>
      </c>
      <c r="H18" s="34">
        <f t="shared" si="8"/>
        <v>99.550383496429518</v>
      </c>
      <c r="I18" s="33">
        <v>3746</v>
      </c>
      <c r="J18" s="34">
        <f t="shared" si="6"/>
        <v>99.840085287846478</v>
      </c>
      <c r="K18" s="33">
        <f t="shared" si="1"/>
        <v>7510</v>
      </c>
      <c r="L18" s="34">
        <f t="shared" si="7"/>
        <v>99.694676755608654</v>
      </c>
      <c r="M18" s="33">
        <v>942</v>
      </c>
      <c r="N18" s="34">
        <f t="shared" si="2"/>
        <v>25.026567481402761</v>
      </c>
      <c r="O18" s="33">
        <v>999</v>
      </c>
      <c r="P18" s="34">
        <f t="shared" si="3"/>
        <v>26.668446342765616</v>
      </c>
      <c r="Q18" s="33">
        <f t="shared" si="4"/>
        <v>1941</v>
      </c>
      <c r="R18" s="34">
        <f t="shared" si="5"/>
        <v>25.845539280958725</v>
      </c>
      <c r="S18" s="2"/>
      <c r="T18" s="2"/>
      <c r="U18" s="2"/>
      <c r="V18" s="2"/>
      <c r="W18" s="2"/>
      <c r="X18" s="2"/>
      <c r="Y18" s="2"/>
      <c r="Z18" s="2"/>
    </row>
    <row r="19" spans="1:26" ht="15.5" x14ac:dyDescent="0.3">
      <c r="A19" s="30">
        <f>'[1]9'!A18</f>
        <v>10</v>
      </c>
      <c r="B19" s="30" t="str">
        <f>'[1]9'!B18</f>
        <v>Balikpapan Kota</v>
      </c>
      <c r="C19" s="30" t="str">
        <f>'[1]9'!C18</f>
        <v>Telaga Sari</v>
      </c>
      <c r="D19" s="33">
        <v>5730</v>
      </c>
      <c r="E19" s="33">
        <v>5617</v>
      </c>
      <c r="F19" s="33">
        <f t="shared" si="9"/>
        <v>11347</v>
      </c>
      <c r="G19" s="33">
        <v>3519</v>
      </c>
      <c r="H19" s="34">
        <f t="shared" si="8"/>
        <v>61.413612565445028</v>
      </c>
      <c r="I19" s="33">
        <v>2758</v>
      </c>
      <c r="J19" s="34">
        <f t="shared" si="6"/>
        <v>49.100943564180163</v>
      </c>
      <c r="K19" s="33">
        <f t="shared" si="1"/>
        <v>6277</v>
      </c>
      <c r="L19" s="34">
        <f t="shared" si="7"/>
        <v>55.318586410504977</v>
      </c>
      <c r="M19" s="33">
        <v>31</v>
      </c>
      <c r="N19" s="34">
        <f t="shared" si="2"/>
        <v>0.88093208297811876</v>
      </c>
      <c r="O19" s="33">
        <v>168</v>
      </c>
      <c r="P19" s="34">
        <f t="shared" si="3"/>
        <v>6.091370558375635</v>
      </c>
      <c r="Q19" s="33">
        <f t="shared" si="4"/>
        <v>199</v>
      </c>
      <c r="R19" s="34">
        <f t="shared" si="5"/>
        <v>3.1703042854866976</v>
      </c>
      <c r="S19" s="2"/>
      <c r="T19" s="2"/>
      <c r="U19" s="2"/>
      <c r="V19" s="2"/>
      <c r="W19" s="2"/>
      <c r="X19" s="2"/>
      <c r="Y19" s="2"/>
      <c r="Z19" s="2"/>
    </row>
    <row r="20" spans="1:26" ht="15.5" x14ac:dyDescent="0.3">
      <c r="A20" s="30">
        <f>'[1]9'!A19</f>
        <v>11</v>
      </c>
      <c r="B20" s="30" t="str">
        <f>'[1]9'!B19</f>
        <v>Balikpapan Tengah</v>
      </c>
      <c r="C20" s="30" t="str">
        <f>'[1]9'!C19</f>
        <v>Gunung Sari Ilir</v>
      </c>
      <c r="D20" s="33">
        <v>6917</v>
      </c>
      <c r="E20" s="33">
        <v>6917</v>
      </c>
      <c r="F20" s="33">
        <f t="shared" si="9"/>
        <v>13834</v>
      </c>
      <c r="G20" s="33">
        <v>2616</v>
      </c>
      <c r="H20" s="34">
        <f t="shared" si="8"/>
        <v>37.819864102934794</v>
      </c>
      <c r="I20" s="33">
        <v>3787</v>
      </c>
      <c r="J20" s="34">
        <f t="shared" si="6"/>
        <v>54.749168714760735</v>
      </c>
      <c r="K20" s="33">
        <f t="shared" si="1"/>
        <v>6403</v>
      </c>
      <c r="L20" s="34">
        <f t="shared" si="7"/>
        <v>46.284516408847765</v>
      </c>
      <c r="M20" s="33">
        <v>717</v>
      </c>
      <c r="N20" s="34">
        <f t="shared" si="2"/>
        <v>27.408256880733944</v>
      </c>
      <c r="O20" s="33">
        <v>1325</v>
      </c>
      <c r="P20" s="34">
        <f t="shared" si="3"/>
        <v>34.988117243200421</v>
      </c>
      <c r="Q20" s="33">
        <f t="shared" si="4"/>
        <v>2042</v>
      </c>
      <c r="R20" s="34">
        <f t="shared" si="5"/>
        <v>31.891300952678431</v>
      </c>
      <c r="S20" s="2"/>
      <c r="T20" s="2"/>
      <c r="U20" s="2"/>
      <c r="V20" s="2"/>
      <c r="W20" s="2"/>
      <c r="X20" s="2"/>
      <c r="Y20" s="2"/>
      <c r="Z20" s="2"/>
    </row>
    <row r="21" spans="1:26" ht="15.5" x14ac:dyDescent="0.3">
      <c r="A21" s="30">
        <f>'[1]9'!A20</f>
        <v>12</v>
      </c>
      <c r="B21" s="30" t="str">
        <f>'[1]9'!B20</f>
        <v>Balikpapan Tengah</v>
      </c>
      <c r="C21" s="30" t="str">
        <f>'[1]9'!C20</f>
        <v>Gunung Sari Ulu</v>
      </c>
      <c r="D21" s="33">
        <v>4798</v>
      </c>
      <c r="E21" s="33">
        <v>4698</v>
      </c>
      <c r="F21" s="33">
        <f t="shared" si="9"/>
        <v>9496</v>
      </c>
      <c r="G21" s="33">
        <v>341</v>
      </c>
      <c r="H21" s="34">
        <f t="shared" si="8"/>
        <v>7.107127969987495</v>
      </c>
      <c r="I21" s="33">
        <v>525</v>
      </c>
      <c r="J21" s="34">
        <f t="shared" si="6"/>
        <v>11.174968071519796</v>
      </c>
      <c r="K21" s="33">
        <f t="shared" si="1"/>
        <v>866</v>
      </c>
      <c r="L21" s="34">
        <f t="shared" si="7"/>
        <v>9.1196293176074139</v>
      </c>
      <c r="M21" s="33">
        <v>74</v>
      </c>
      <c r="N21" s="34">
        <f t="shared" si="2"/>
        <v>21.700879765395893</v>
      </c>
      <c r="O21" s="33">
        <v>102</v>
      </c>
      <c r="P21" s="34">
        <f t="shared" si="3"/>
        <v>19.428571428571427</v>
      </c>
      <c r="Q21" s="33">
        <f t="shared" si="4"/>
        <v>176</v>
      </c>
      <c r="R21" s="34">
        <f t="shared" si="5"/>
        <v>20.323325635103924</v>
      </c>
      <c r="S21" s="2"/>
      <c r="T21" s="2"/>
      <c r="U21" s="2"/>
      <c r="V21" s="2"/>
      <c r="W21" s="2"/>
      <c r="X21" s="2"/>
      <c r="Y21" s="2"/>
      <c r="Z21" s="2"/>
    </row>
    <row r="22" spans="1:26" ht="15.5" x14ac:dyDescent="0.3">
      <c r="A22" s="30">
        <f>'[1]9'!A21</f>
        <v>13</v>
      </c>
      <c r="B22" s="30" t="str">
        <f>'[1]9'!B21</f>
        <v>Balikpapan Tengah</v>
      </c>
      <c r="C22" s="30" t="str">
        <f>'[1]9'!C21</f>
        <v>Mekar Sari</v>
      </c>
      <c r="D22" s="33">
        <v>4153</v>
      </c>
      <c r="E22" s="33">
        <v>4128</v>
      </c>
      <c r="F22" s="33">
        <f t="shared" si="9"/>
        <v>8281</v>
      </c>
      <c r="G22" s="33">
        <v>2551</v>
      </c>
      <c r="H22" s="34">
        <f t="shared" si="8"/>
        <v>61.425475559836265</v>
      </c>
      <c r="I22" s="33">
        <v>3356</v>
      </c>
      <c r="J22" s="34">
        <f t="shared" si="6"/>
        <v>81.298449612403104</v>
      </c>
      <c r="K22" s="33">
        <f t="shared" si="1"/>
        <v>5907</v>
      </c>
      <c r="L22" s="34">
        <f t="shared" si="7"/>
        <v>71.331964738558142</v>
      </c>
      <c r="M22" s="33">
        <v>108</v>
      </c>
      <c r="N22" s="34">
        <f t="shared" si="2"/>
        <v>4.2336338690709523</v>
      </c>
      <c r="O22" s="33">
        <v>146</v>
      </c>
      <c r="P22" s="34">
        <f t="shared" si="3"/>
        <v>4.3504171632896309</v>
      </c>
      <c r="Q22" s="33">
        <f t="shared" si="4"/>
        <v>254</v>
      </c>
      <c r="R22" s="34">
        <f t="shared" si="5"/>
        <v>4.2999830709327922</v>
      </c>
      <c r="S22" s="2"/>
      <c r="T22" s="2"/>
      <c r="U22" s="2"/>
      <c r="V22" s="2"/>
      <c r="W22" s="2"/>
      <c r="X22" s="2"/>
      <c r="Y22" s="2"/>
      <c r="Z22" s="2"/>
    </row>
    <row r="23" spans="1:26" ht="15.5" x14ac:dyDescent="0.3">
      <c r="A23" s="30">
        <f>'[1]9'!A22</f>
        <v>14</v>
      </c>
      <c r="B23" s="30" t="str">
        <f>'[1]9'!B22</f>
        <v>Balikpapan Tengah</v>
      </c>
      <c r="C23" s="30" t="str">
        <f>'[1]9'!C22</f>
        <v>Karang Jati</v>
      </c>
      <c r="D23" s="33">
        <v>3917</v>
      </c>
      <c r="E23" s="33">
        <v>3784</v>
      </c>
      <c r="F23" s="33">
        <f t="shared" si="9"/>
        <v>7701</v>
      </c>
      <c r="G23" s="33">
        <v>1028</v>
      </c>
      <c r="H23" s="34">
        <f t="shared" si="8"/>
        <v>26.244574929793206</v>
      </c>
      <c r="I23" s="33">
        <v>1816</v>
      </c>
      <c r="J23" s="34">
        <f t="shared" si="6"/>
        <v>47.991543340380552</v>
      </c>
      <c r="K23" s="33">
        <f t="shared" si="1"/>
        <v>2844</v>
      </c>
      <c r="L23" s="34">
        <f t="shared" si="7"/>
        <v>36.930268796260222</v>
      </c>
      <c r="M23" s="33">
        <v>338</v>
      </c>
      <c r="N23" s="34">
        <f t="shared" si="2"/>
        <v>32.879377431906612</v>
      </c>
      <c r="O23" s="33">
        <v>562</v>
      </c>
      <c r="P23" s="34">
        <f t="shared" si="3"/>
        <v>30.947136563876654</v>
      </c>
      <c r="Q23" s="33">
        <f t="shared" si="4"/>
        <v>900</v>
      </c>
      <c r="R23" s="34">
        <f t="shared" si="5"/>
        <v>31.645569620253166</v>
      </c>
      <c r="S23" s="2"/>
      <c r="T23" s="2"/>
      <c r="U23" s="2"/>
      <c r="V23" s="2"/>
      <c r="W23" s="2"/>
      <c r="X23" s="2"/>
      <c r="Y23" s="2"/>
      <c r="Z23" s="2"/>
    </row>
    <row r="24" spans="1:26" ht="15.5" x14ac:dyDescent="0.35">
      <c r="A24" s="30">
        <f>'[1]9'!A23</f>
        <v>15</v>
      </c>
      <c r="B24" s="30" t="str">
        <f>'[1]9'!B23</f>
        <v>Balikpapan Tengah</v>
      </c>
      <c r="C24" s="35" t="str">
        <f>'[1]9'!C23</f>
        <v>Karang Rejo</v>
      </c>
      <c r="D24" s="36">
        <v>7699</v>
      </c>
      <c r="E24" s="36">
        <v>7741</v>
      </c>
      <c r="F24" s="36">
        <f t="shared" si="9"/>
        <v>15440</v>
      </c>
      <c r="G24" s="36">
        <v>999</v>
      </c>
      <c r="H24" s="37">
        <f>G24/D24*100</f>
        <v>12.975711131315757</v>
      </c>
      <c r="I24" s="36">
        <v>1403</v>
      </c>
      <c r="J24" s="37">
        <f>I24/E24*100</f>
        <v>18.12427334969642</v>
      </c>
      <c r="K24" s="36">
        <f t="shared" si="1"/>
        <v>2402</v>
      </c>
      <c r="L24" s="37">
        <f>K24/F24*100</f>
        <v>15.55699481865285</v>
      </c>
      <c r="M24" s="36">
        <v>115</v>
      </c>
      <c r="N24" s="37">
        <f>M24/G24*100</f>
        <v>11.511511511511511</v>
      </c>
      <c r="O24" s="36">
        <v>162</v>
      </c>
      <c r="P24" s="37">
        <f>O24/I24*100</f>
        <v>11.546685673556665</v>
      </c>
      <c r="Q24" s="36">
        <f t="shared" si="4"/>
        <v>277</v>
      </c>
      <c r="R24" s="37">
        <f>Q24/K24*100</f>
        <v>11.532056619483763</v>
      </c>
      <c r="S24" s="2"/>
      <c r="T24" s="2"/>
      <c r="U24" s="2"/>
      <c r="V24" s="2"/>
      <c r="W24" s="2"/>
      <c r="X24" s="2"/>
      <c r="Y24" s="2"/>
      <c r="Z24" s="2"/>
    </row>
    <row r="25" spans="1:26" ht="15.5" x14ac:dyDescent="0.3">
      <c r="A25" s="30">
        <f>'[1]9'!A24</f>
        <v>16</v>
      </c>
      <c r="B25" s="30" t="str">
        <f>'[1]9'!B24</f>
        <v>Balikpapan Tengah</v>
      </c>
      <c r="C25" s="30" t="str">
        <f>'[1]9'!C24</f>
        <v>Sumber Rejo</v>
      </c>
      <c r="D25" s="33">
        <v>6625</v>
      </c>
      <c r="E25" s="33">
        <v>6371</v>
      </c>
      <c r="F25" s="33">
        <f t="shared" si="9"/>
        <v>12996</v>
      </c>
      <c r="G25" s="33">
        <v>3573</v>
      </c>
      <c r="H25" s="34">
        <f t="shared" ref="H25:H34" si="10">G25/D25*100</f>
        <v>53.932075471698113</v>
      </c>
      <c r="I25" s="33">
        <v>7885</v>
      </c>
      <c r="J25" s="34">
        <f t="shared" ref="J25:J34" si="11">I25/E25*100</f>
        <v>123.76393030921362</v>
      </c>
      <c r="K25" s="33">
        <f t="shared" si="1"/>
        <v>11458</v>
      </c>
      <c r="L25" s="34">
        <f t="shared" ref="L25:L34" si="12">K25/F25*100</f>
        <v>88.165589412126806</v>
      </c>
      <c r="M25" s="33">
        <v>385</v>
      </c>
      <c r="N25" s="34">
        <f t="shared" ref="N25:N34" si="13">M25/G25*100</f>
        <v>10.775258886090121</v>
      </c>
      <c r="O25" s="33">
        <v>495</v>
      </c>
      <c r="P25" s="34">
        <f t="shared" ref="P25:P34" si="14">O25/I25*100</f>
        <v>6.2777425491439445</v>
      </c>
      <c r="Q25" s="33">
        <f t="shared" si="4"/>
        <v>880</v>
      </c>
      <c r="R25" s="34">
        <f t="shared" ref="R25:R34" si="15">Q25/K25*100</f>
        <v>7.6802234246814454</v>
      </c>
      <c r="S25" s="2"/>
      <c r="T25" s="2"/>
      <c r="U25" s="2"/>
      <c r="V25" s="2"/>
      <c r="W25" s="2"/>
      <c r="X25" s="2"/>
      <c r="Y25" s="2"/>
      <c r="Z25" s="2"/>
    </row>
    <row r="26" spans="1:26" ht="15.5" x14ac:dyDescent="0.3">
      <c r="A26" s="30">
        <f>'[1]9'!A25</f>
        <v>17</v>
      </c>
      <c r="B26" s="30" t="str">
        <f>'[1]9'!B25</f>
        <v>Balikpapan Utara</v>
      </c>
      <c r="C26" s="30" t="str">
        <f>'[1]9'!C25</f>
        <v>Muara Rapak</v>
      </c>
      <c r="D26" s="33">
        <v>9751</v>
      </c>
      <c r="E26" s="33">
        <v>9605</v>
      </c>
      <c r="F26" s="33">
        <f t="shared" si="9"/>
        <v>19356</v>
      </c>
      <c r="G26" s="33">
        <v>4044</v>
      </c>
      <c r="H26" s="34">
        <f t="shared" si="10"/>
        <v>41.472669469797971</v>
      </c>
      <c r="I26" s="33">
        <v>6088</v>
      </c>
      <c r="J26" s="34">
        <f t="shared" si="11"/>
        <v>63.383654346694428</v>
      </c>
      <c r="K26" s="33">
        <f t="shared" si="1"/>
        <v>10132</v>
      </c>
      <c r="L26" s="34">
        <f t="shared" si="12"/>
        <v>52.345525935110558</v>
      </c>
      <c r="M26" s="33">
        <v>750</v>
      </c>
      <c r="N26" s="34">
        <f t="shared" si="13"/>
        <v>18.545994065281899</v>
      </c>
      <c r="O26" s="33">
        <v>1028</v>
      </c>
      <c r="P26" s="34">
        <f t="shared" si="14"/>
        <v>16.885676741130094</v>
      </c>
      <c r="Q26" s="33">
        <f t="shared" si="4"/>
        <v>1778</v>
      </c>
      <c r="R26" s="34">
        <f t="shared" si="15"/>
        <v>17.548361626529807</v>
      </c>
      <c r="S26" s="2"/>
      <c r="T26" s="2"/>
      <c r="U26" s="2"/>
      <c r="V26" s="2"/>
      <c r="W26" s="2"/>
      <c r="X26" s="2"/>
      <c r="Y26" s="2"/>
      <c r="Z26" s="2"/>
    </row>
    <row r="27" spans="1:26" ht="15.5" x14ac:dyDescent="0.3">
      <c r="A27" s="30">
        <f>'[1]9'!A26</f>
        <v>18</v>
      </c>
      <c r="B27" s="30" t="str">
        <f>'[1]9'!B26</f>
        <v>Balikpapan Utara</v>
      </c>
      <c r="C27" s="30" t="str">
        <f>'[1]9'!C26</f>
        <v>Gunung Samarinda</v>
      </c>
      <c r="D27" s="33">
        <v>10859</v>
      </c>
      <c r="E27" s="33">
        <v>10883</v>
      </c>
      <c r="F27" s="33">
        <f t="shared" si="9"/>
        <v>21742</v>
      </c>
      <c r="G27" s="33">
        <v>1542</v>
      </c>
      <c r="H27" s="34">
        <f t="shared" si="10"/>
        <v>14.20020259692421</v>
      </c>
      <c r="I27" s="33">
        <v>2478</v>
      </c>
      <c r="J27" s="34">
        <f t="shared" si="11"/>
        <v>22.769456951208305</v>
      </c>
      <c r="K27" s="33">
        <f t="shared" si="1"/>
        <v>4020</v>
      </c>
      <c r="L27" s="34">
        <f t="shared" si="12"/>
        <v>18.489559378162081</v>
      </c>
      <c r="M27" s="33">
        <v>391</v>
      </c>
      <c r="N27" s="34">
        <f t="shared" si="13"/>
        <v>25.356679636835278</v>
      </c>
      <c r="O27" s="33">
        <v>560</v>
      </c>
      <c r="P27" s="34">
        <f t="shared" si="14"/>
        <v>22.598870056497177</v>
      </c>
      <c r="Q27" s="33">
        <f t="shared" si="4"/>
        <v>951</v>
      </c>
      <c r="R27" s="34">
        <f t="shared" si="15"/>
        <v>23.656716417910449</v>
      </c>
      <c r="S27" s="2"/>
      <c r="T27" s="2"/>
      <c r="U27" s="2"/>
      <c r="V27" s="2"/>
      <c r="W27" s="2"/>
      <c r="X27" s="2"/>
      <c r="Y27" s="2"/>
      <c r="Z27" s="2"/>
    </row>
    <row r="28" spans="1:26" ht="15.5" x14ac:dyDescent="0.3">
      <c r="A28" s="30">
        <f>'[1]9'!A27</f>
        <v>19</v>
      </c>
      <c r="B28" s="30" t="str">
        <f>'[1]9'!B27</f>
        <v>Balikpapan Utara</v>
      </c>
      <c r="C28" s="30" t="str">
        <f>'[1]9'!C27</f>
        <v>Batu Ampar</v>
      </c>
      <c r="D28" s="33">
        <v>11411</v>
      </c>
      <c r="E28" s="33">
        <v>11091</v>
      </c>
      <c r="F28" s="33">
        <f t="shared" si="9"/>
        <v>22502</v>
      </c>
      <c r="G28" s="33">
        <v>2402</v>
      </c>
      <c r="H28" s="34">
        <f t="shared" si="10"/>
        <v>21.049864166155462</v>
      </c>
      <c r="I28" s="33">
        <v>2984</v>
      </c>
      <c r="J28" s="34">
        <f t="shared" si="11"/>
        <v>26.904697502479486</v>
      </c>
      <c r="K28" s="33">
        <f t="shared" si="1"/>
        <v>5386</v>
      </c>
      <c r="L28" s="34">
        <f t="shared" si="12"/>
        <v>23.935650164429827</v>
      </c>
      <c r="M28" s="33">
        <v>281</v>
      </c>
      <c r="N28" s="34">
        <f t="shared" si="13"/>
        <v>11.698584512905912</v>
      </c>
      <c r="O28" s="33">
        <v>359</v>
      </c>
      <c r="P28" s="34">
        <f t="shared" si="14"/>
        <v>12.03083109919571</v>
      </c>
      <c r="Q28" s="33">
        <f t="shared" si="4"/>
        <v>640</v>
      </c>
      <c r="R28" s="34">
        <f t="shared" si="15"/>
        <v>11.882658744894171</v>
      </c>
      <c r="S28" s="2"/>
      <c r="T28" s="2"/>
      <c r="U28" s="2"/>
      <c r="V28" s="2"/>
      <c r="W28" s="2"/>
      <c r="X28" s="2"/>
      <c r="Y28" s="2"/>
      <c r="Z28" s="2"/>
    </row>
    <row r="29" spans="1:26" ht="15.5" x14ac:dyDescent="0.3">
      <c r="A29" s="30">
        <f>'[1]9'!A28</f>
        <v>20</v>
      </c>
      <c r="B29" s="30" t="str">
        <f>'[1]9'!B28</f>
        <v>Balikpapan Utara</v>
      </c>
      <c r="C29" s="30" t="str">
        <f>'[1]9'!C28</f>
        <v>Graha Indah</v>
      </c>
      <c r="D29" s="33">
        <v>13037</v>
      </c>
      <c r="E29" s="33">
        <v>12450</v>
      </c>
      <c r="F29" s="33">
        <f t="shared" si="9"/>
        <v>25487</v>
      </c>
      <c r="G29" s="33">
        <v>1695</v>
      </c>
      <c r="H29" s="34">
        <f t="shared" si="10"/>
        <v>13.001457390503951</v>
      </c>
      <c r="I29" s="33">
        <v>2113</v>
      </c>
      <c r="J29" s="34">
        <f t="shared" si="11"/>
        <v>16.971887550200805</v>
      </c>
      <c r="K29" s="33">
        <f t="shared" si="1"/>
        <v>3808</v>
      </c>
      <c r="L29" s="34">
        <f t="shared" si="12"/>
        <v>14.940950288382313</v>
      </c>
      <c r="M29" s="33">
        <v>160</v>
      </c>
      <c r="N29" s="34">
        <f t="shared" si="13"/>
        <v>9.4395280235988199</v>
      </c>
      <c r="O29" s="33">
        <v>234</v>
      </c>
      <c r="P29" s="34">
        <f t="shared" si="14"/>
        <v>11.074301940369145</v>
      </c>
      <c r="Q29" s="33">
        <f t="shared" si="4"/>
        <v>394</v>
      </c>
      <c r="R29" s="34">
        <f t="shared" si="15"/>
        <v>10.346638655462185</v>
      </c>
      <c r="S29" s="2"/>
      <c r="T29" s="2"/>
      <c r="U29" s="2"/>
      <c r="V29" s="2"/>
      <c r="W29" s="2"/>
      <c r="X29" s="2"/>
      <c r="Y29" s="2"/>
      <c r="Z29" s="2"/>
    </row>
    <row r="30" spans="1:26" ht="15.5" x14ac:dyDescent="0.3">
      <c r="A30" s="30">
        <f>'[1]9'!A29</f>
        <v>21</v>
      </c>
      <c r="B30" s="30" t="str">
        <f>'[1]9'!B29</f>
        <v>Balikpapan Utara</v>
      </c>
      <c r="C30" s="30" t="str">
        <f>'[1]9'!C29</f>
        <v>Karang Joang</v>
      </c>
      <c r="D30" s="33">
        <v>9274</v>
      </c>
      <c r="E30" s="33">
        <v>8725</v>
      </c>
      <c r="F30" s="33">
        <f t="shared" si="9"/>
        <v>17999</v>
      </c>
      <c r="G30" s="33">
        <v>3626</v>
      </c>
      <c r="H30" s="34">
        <f t="shared" si="10"/>
        <v>39.09855510028035</v>
      </c>
      <c r="I30" s="33">
        <v>3555</v>
      </c>
      <c r="J30" s="34">
        <f t="shared" si="11"/>
        <v>40.744985673352438</v>
      </c>
      <c r="K30" s="33">
        <f t="shared" si="1"/>
        <v>7181</v>
      </c>
      <c r="L30" s="34">
        <f t="shared" si="12"/>
        <v>39.89666092560698</v>
      </c>
      <c r="M30" s="33">
        <v>553</v>
      </c>
      <c r="N30" s="34">
        <f t="shared" si="13"/>
        <v>15.250965250965251</v>
      </c>
      <c r="O30" s="33">
        <v>571</v>
      </c>
      <c r="P30" s="34">
        <f t="shared" si="14"/>
        <v>16.061884669479607</v>
      </c>
      <c r="Q30" s="33">
        <f t="shared" si="4"/>
        <v>1124</v>
      </c>
      <c r="R30" s="34">
        <f t="shared" si="15"/>
        <v>15.652416098036484</v>
      </c>
      <c r="S30" s="2"/>
      <c r="T30" s="2"/>
      <c r="U30" s="2"/>
      <c r="V30" s="2"/>
      <c r="W30" s="2"/>
      <c r="X30" s="2"/>
      <c r="Y30" s="2"/>
      <c r="Z30" s="2"/>
    </row>
    <row r="31" spans="1:26" ht="15.5" x14ac:dyDescent="0.3">
      <c r="A31" s="30">
        <f>'[1]9'!A30</f>
        <v>22</v>
      </c>
      <c r="B31" s="30" t="str">
        <f>'[1]9'!B30</f>
        <v>Balikpapan Barat</v>
      </c>
      <c r="C31" s="30" t="str">
        <f>'[1]9'!C30</f>
        <v>Margomulyo</v>
      </c>
      <c r="D31" s="33">
        <v>4686</v>
      </c>
      <c r="E31" s="33">
        <v>4562</v>
      </c>
      <c r="F31" s="33">
        <f t="shared" si="9"/>
        <v>9248</v>
      </c>
      <c r="G31" s="33">
        <v>1887</v>
      </c>
      <c r="H31" s="34">
        <f t="shared" si="10"/>
        <v>40.268886043533932</v>
      </c>
      <c r="I31" s="33">
        <v>2451</v>
      </c>
      <c r="J31" s="34">
        <f t="shared" si="11"/>
        <v>53.726435773783429</v>
      </c>
      <c r="K31" s="33">
        <f t="shared" si="1"/>
        <v>4338</v>
      </c>
      <c r="L31" s="34">
        <f t="shared" si="12"/>
        <v>46.90743944636678</v>
      </c>
      <c r="M31" s="33">
        <v>417</v>
      </c>
      <c r="N31" s="34">
        <f t="shared" si="13"/>
        <v>22.098569157392685</v>
      </c>
      <c r="O31" s="33">
        <v>946</v>
      </c>
      <c r="P31" s="34">
        <f t="shared" si="14"/>
        <v>38.596491228070171</v>
      </c>
      <c r="Q31" s="33">
        <f t="shared" si="4"/>
        <v>1363</v>
      </c>
      <c r="R31" s="34">
        <f t="shared" si="15"/>
        <v>31.420009220839095</v>
      </c>
      <c r="S31" s="2"/>
      <c r="T31" s="2"/>
      <c r="U31" s="2"/>
      <c r="V31" s="2"/>
      <c r="W31" s="2"/>
      <c r="X31" s="2"/>
      <c r="Y31" s="2"/>
      <c r="Z31" s="2"/>
    </row>
    <row r="32" spans="1:26" ht="15.5" x14ac:dyDescent="0.3">
      <c r="A32" s="30">
        <f>'[1]9'!A31</f>
        <v>23</v>
      </c>
      <c r="B32" s="30" t="str">
        <f>'[1]9'!B31</f>
        <v>Balikpapan Barat</v>
      </c>
      <c r="C32" s="30" t="str">
        <f>'[1]9'!C31</f>
        <v>Baru Ilir</v>
      </c>
      <c r="D32" s="33">
        <v>6233</v>
      </c>
      <c r="E32" s="33">
        <v>5837</v>
      </c>
      <c r="F32" s="33">
        <f>D32+E32</f>
        <v>12070</v>
      </c>
      <c r="G32" s="33">
        <v>3387</v>
      </c>
      <c r="H32" s="34">
        <f t="shared" si="10"/>
        <v>54.339804267607896</v>
      </c>
      <c r="I32" s="33">
        <v>6191</v>
      </c>
      <c r="J32" s="34">
        <f t="shared" si="11"/>
        <v>106.06475929415795</v>
      </c>
      <c r="K32" s="33">
        <f t="shared" si="1"/>
        <v>9578</v>
      </c>
      <c r="L32" s="34">
        <f t="shared" si="12"/>
        <v>79.353769676884838</v>
      </c>
      <c r="M32" s="33">
        <v>490</v>
      </c>
      <c r="N32" s="34">
        <f t="shared" si="13"/>
        <v>14.467080011809861</v>
      </c>
      <c r="O32" s="33">
        <v>771</v>
      </c>
      <c r="P32" s="34">
        <f t="shared" si="14"/>
        <v>12.453561621708932</v>
      </c>
      <c r="Q32" s="33">
        <f t="shared" si="4"/>
        <v>1261</v>
      </c>
      <c r="R32" s="34">
        <f t="shared" si="15"/>
        <v>13.165587805387347</v>
      </c>
      <c r="S32" s="2"/>
      <c r="T32" s="2"/>
      <c r="U32" s="2"/>
      <c r="V32" s="2"/>
      <c r="W32" s="2"/>
      <c r="X32" s="2"/>
      <c r="Y32" s="2"/>
      <c r="Z32" s="2"/>
    </row>
    <row r="33" spans="1:26" ht="15.5" x14ac:dyDescent="0.3">
      <c r="A33" s="30">
        <f>'[1]9'!A32</f>
        <v>24</v>
      </c>
      <c r="B33" s="30" t="str">
        <f>'[1]9'!B32</f>
        <v>Balikpapan Barat</v>
      </c>
      <c r="C33" s="30" t="str">
        <f>'[1]9'!C32</f>
        <v>Margasari</v>
      </c>
      <c r="D33" s="33">
        <v>3824</v>
      </c>
      <c r="E33" s="33">
        <v>3715</v>
      </c>
      <c r="F33" s="33">
        <f t="shared" ref="F33:F37" si="16">SUM(D33:E33)</f>
        <v>7539</v>
      </c>
      <c r="G33" s="33">
        <v>429</v>
      </c>
      <c r="H33" s="34">
        <f t="shared" si="10"/>
        <v>11.218619246861925</v>
      </c>
      <c r="I33" s="33">
        <v>615</v>
      </c>
      <c r="J33" s="34">
        <f t="shared" si="11"/>
        <v>16.55450874831763</v>
      </c>
      <c r="K33" s="33">
        <f t="shared" si="1"/>
        <v>1044</v>
      </c>
      <c r="L33" s="34">
        <f t="shared" si="12"/>
        <v>13.84799044966176</v>
      </c>
      <c r="M33" s="33">
        <v>88</v>
      </c>
      <c r="N33" s="34">
        <f t="shared" si="13"/>
        <v>20.512820512820511</v>
      </c>
      <c r="O33" s="33">
        <v>170</v>
      </c>
      <c r="P33" s="34">
        <f t="shared" si="14"/>
        <v>27.64227642276423</v>
      </c>
      <c r="Q33" s="33">
        <f t="shared" si="4"/>
        <v>258</v>
      </c>
      <c r="R33" s="34">
        <f t="shared" si="15"/>
        <v>24.712643678160919</v>
      </c>
      <c r="S33" s="2"/>
      <c r="T33" s="2"/>
      <c r="U33" s="2"/>
      <c r="V33" s="2"/>
      <c r="W33" s="2"/>
      <c r="X33" s="2"/>
      <c r="Y33" s="2"/>
      <c r="Z33" s="2"/>
    </row>
    <row r="34" spans="1:26" ht="15.5" x14ac:dyDescent="0.3">
      <c r="A34" s="30">
        <f>'[1]9'!A33</f>
        <v>25</v>
      </c>
      <c r="B34" s="30" t="str">
        <f>'[1]9'!B33</f>
        <v>Balikpapan Barat</v>
      </c>
      <c r="C34" s="30" t="str">
        <f>'[1]9'!C33</f>
        <v>Baru Tengah</v>
      </c>
      <c r="D34" s="33">
        <v>7000</v>
      </c>
      <c r="E34" s="33">
        <v>6846</v>
      </c>
      <c r="F34" s="33">
        <f t="shared" si="16"/>
        <v>13846</v>
      </c>
      <c r="G34" s="33">
        <v>1337</v>
      </c>
      <c r="H34" s="34">
        <f t="shared" si="10"/>
        <v>19.100000000000001</v>
      </c>
      <c r="I34" s="33">
        <v>2392</v>
      </c>
      <c r="J34" s="34">
        <f t="shared" si="11"/>
        <v>34.940111013730643</v>
      </c>
      <c r="K34" s="33">
        <f t="shared" si="1"/>
        <v>3729</v>
      </c>
      <c r="L34" s="34">
        <f t="shared" si="12"/>
        <v>26.931965910732341</v>
      </c>
      <c r="M34" s="33">
        <v>270</v>
      </c>
      <c r="N34" s="34">
        <f t="shared" si="13"/>
        <v>20.194465220643231</v>
      </c>
      <c r="O34" s="33">
        <v>571</v>
      </c>
      <c r="P34" s="34">
        <f t="shared" si="14"/>
        <v>23.871237458193981</v>
      </c>
      <c r="Q34" s="33">
        <f t="shared" si="4"/>
        <v>841</v>
      </c>
      <c r="R34" s="34">
        <f t="shared" si="15"/>
        <v>22.552963260927864</v>
      </c>
      <c r="S34" s="2"/>
      <c r="T34" s="2"/>
      <c r="U34" s="2"/>
      <c r="V34" s="2"/>
      <c r="W34" s="2"/>
      <c r="X34" s="2"/>
      <c r="Y34" s="2"/>
      <c r="Z34" s="2"/>
    </row>
    <row r="35" spans="1:26" ht="15.5" x14ac:dyDescent="0.3">
      <c r="A35" s="30">
        <f>'[1]9'!A34</f>
        <v>26</v>
      </c>
      <c r="B35" s="30" t="str">
        <f>'[1]9'!B34</f>
        <v>Balikpapan Barat</v>
      </c>
      <c r="C35" s="30" t="str">
        <f>'[1]9'!C34</f>
        <v>Baru Ulu</v>
      </c>
      <c r="D35" s="33">
        <v>7155</v>
      </c>
      <c r="E35" s="33">
        <v>6803</v>
      </c>
      <c r="F35" s="33">
        <f t="shared" si="16"/>
        <v>13958</v>
      </c>
      <c r="G35" s="33">
        <v>193</v>
      </c>
      <c r="H35" s="34">
        <v>2.7</v>
      </c>
      <c r="I35" s="33">
        <v>447</v>
      </c>
      <c r="J35" s="34">
        <v>6.6</v>
      </c>
      <c r="K35" s="33">
        <f t="shared" si="1"/>
        <v>640</v>
      </c>
      <c r="L35" s="34">
        <v>4.5999999999999996</v>
      </c>
      <c r="M35" s="33">
        <v>14</v>
      </c>
      <c r="N35" s="34">
        <v>7.3</v>
      </c>
      <c r="O35" s="33">
        <v>12</v>
      </c>
      <c r="P35" s="34">
        <v>2.7</v>
      </c>
      <c r="Q35" s="33">
        <f t="shared" si="4"/>
        <v>26</v>
      </c>
      <c r="R35" s="34">
        <v>8.6</v>
      </c>
      <c r="S35" s="2"/>
      <c r="T35" s="2"/>
      <c r="U35" s="2"/>
      <c r="V35" s="2"/>
      <c r="W35" s="2"/>
      <c r="X35" s="2"/>
      <c r="Y35" s="2"/>
      <c r="Z35" s="2"/>
    </row>
    <row r="36" spans="1:26" ht="15.5" x14ac:dyDescent="0.3">
      <c r="A36" s="30">
        <f>'[1]9'!A35</f>
        <v>27</v>
      </c>
      <c r="B36" s="30" t="str">
        <f>'[1]9'!B35</f>
        <v>Balikpapan Barat</v>
      </c>
      <c r="C36" s="30" t="str">
        <f>'[1]9'!C35</f>
        <v>Kariangau</v>
      </c>
      <c r="D36" s="33">
        <v>2128</v>
      </c>
      <c r="E36" s="33">
        <v>1853</v>
      </c>
      <c r="F36" s="33">
        <f t="shared" si="16"/>
        <v>3981</v>
      </c>
      <c r="G36" s="33">
        <v>679</v>
      </c>
      <c r="H36" s="34">
        <f t="shared" ref="H36:H37" si="17">G36/D36*100</f>
        <v>31.907894736842106</v>
      </c>
      <c r="I36" s="33">
        <v>1055</v>
      </c>
      <c r="J36" s="34">
        <f t="shared" ref="J36:J37" si="18">I36/E36*100</f>
        <v>56.934700485698862</v>
      </c>
      <c r="K36" s="33">
        <f t="shared" si="1"/>
        <v>1734</v>
      </c>
      <c r="L36" s="34">
        <f t="shared" ref="L36:L37" si="19">K36/F36*100</f>
        <v>43.556895252449138</v>
      </c>
      <c r="M36" s="33">
        <v>72</v>
      </c>
      <c r="N36" s="34">
        <f t="shared" ref="N36:N37" si="20">M36/G36*100</f>
        <v>10.603829160530191</v>
      </c>
      <c r="O36" s="33">
        <v>77</v>
      </c>
      <c r="P36" s="34">
        <f t="shared" ref="P36:P37" si="21">O36/I36*100</f>
        <v>7.298578199052133</v>
      </c>
      <c r="Q36" s="33">
        <f t="shared" si="4"/>
        <v>149</v>
      </c>
      <c r="R36" s="34">
        <f t="shared" ref="R36:R37" si="22">Q36/K36*100</f>
        <v>8.5928489042675888</v>
      </c>
      <c r="S36" s="2"/>
      <c r="T36" s="2"/>
      <c r="U36" s="2"/>
      <c r="V36" s="2"/>
      <c r="W36" s="2"/>
      <c r="X36" s="2"/>
      <c r="Y36" s="2"/>
      <c r="Z36" s="2"/>
    </row>
    <row r="37" spans="1:26" ht="15.75" customHeight="1" thickBot="1" x14ac:dyDescent="0.35">
      <c r="A37" s="38" t="s">
        <v>12</v>
      </c>
      <c r="B37" s="38"/>
      <c r="C37" s="39"/>
      <c r="D37" s="40">
        <f t="shared" ref="D37:E37" si="23">SUM(D10:D36)</f>
        <v>222813</v>
      </c>
      <c r="E37" s="41">
        <f t="shared" si="23"/>
        <v>216311</v>
      </c>
      <c r="F37" s="41">
        <f t="shared" si="16"/>
        <v>439124</v>
      </c>
      <c r="G37" s="41">
        <f>SUM(G10:G36)</f>
        <v>68384</v>
      </c>
      <c r="H37" s="42">
        <f t="shared" si="17"/>
        <v>30.69120742506048</v>
      </c>
      <c r="I37" s="41">
        <f>SUM(I10:I36)</f>
        <v>107030</v>
      </c>
      <c r="J37" s="42">
        <f t="shared" si="18"/>
        <v>49.479684343375972</v>
      </c>
      <c r="K37" s="41">
        <f t="shared" si="1"/>
        <v>175414</v>
      </c>
      <c r="L37" s="42">
        <f t="shared" si="19"/>
        <v>39.946347728659788</v>
      </c>
      <c r="M37" s="41">
        <f>SUM(M10:M36)</f>
        <v>9168</v>
      </c>
      <c r="N37" s="43">
        <f t="shared" si="20"/>
        <v>13.406644829199813</v>
      </c>
      <c r="O37" s="41">
        <f>SUM(O10:O36)</f>
        <v>15491</v>
      </c>
      <c r="P37" s="43">
        <f t="shared" si="21"/>
        <v>14.473512099411378</v>
      </c>
      <c r="Q37" s="41">
        <f>SUM(Q10:Q36)</f>
        <v>24659</v>
      </c>
      <c r="R37" s="43">
        <f t="shared" si="22"/>
        <v>14.057600875642764</v>
      </c>
      <c r="S37" s="2"/>
      <c r="T37" s="2"/>
      <c r="U37" s="2"/>
      <c r="V37" s="2"/>
      <c r="W37" s="2"/>
      <c r="X37" s="2"/>
      <c r="Y37" s="2"/>
      <c r="Z37" s="2"/>
    </row>
    <row r="38" spans="1:26" ht="15.5" x14ac:dyDescent="0.3">
      <c r="A38" s="2"/>
      <c r="B38" s="2"/>
      <c r="C38" s="1"/>
      <c r="D38" s="44"/>
      <c r="E38" s="44"/>
      <c r="F38" s="44"/>
      <c r="G38" s="44"/>
      <c r="H38" s="44"/>
      <c r="I38" s="44"/>
      <c r="J38" s="44"/>
      <c r="K38" s="44"/>
      <c r="L38" s="4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">
      <c r="A39" s="45" t="s">
        <v>13</v>
      </c>
      <c r="B39" s="4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4">
    <mergeCell ref="K7:L7"/>
    <mergeCell ref="M7:N7"/>
    <mergeCell ref="O7:P7"/>
    <mergeCell ref="Q7:R7"/>
    <mergeCell ref="A1:R1"/>
    <mergeCell ref="A5:A8"/>
    <mergeCell ref="B5:B8"/>
    <mergeCell ref="C5:C8"/>
    <mergeCell ref="D5:R5"/>
    <mergeCell ref="D6:F7"/>
    <mergeCell ref="G6:L6"/>
    <mergeCell ref="M6:R6"/>
    <mergeCell ref="G7:H7"/>
    <mergeCell ref="I7:J7"/>
  </mergeCells>
  <pageMargins left="0.7" right="0.7" top="0.75" bottom="0.75" header="0" footer="0"/>
  <pageSetup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2022-06-13T07:01:56Z</dcterms:modified>
</cp:coreProperties>
</file>